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5480" windowHeight="10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'Položky'!$A$1:$G$124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<sst xmlns="http://schemas.openxmlformats.org/spreadsheetml/2006/main" count="395" uniqueCount="259">
  <si>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</si>
  <si>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</si>
  <si>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</si>
  <si>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</si>
  <si>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</si>
  <si>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</si>
  <si>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</si>
  <si>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</si>
  <si>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</si>
  <si>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</si>
  <si>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</si>
  <si>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</si>
  <si>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</si>
  <si>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</si>
  <si>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</si>
  <si>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</si>
  <si>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</si>
  <si>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</si>
  <si>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</si>
  <si>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</si>
  <si>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</si>
  <si>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</si>
  <si>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</si>
  <si>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</si>
  <si>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</si>
  <si>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</si>
  <si>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</si>
  <si>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</si>
  <si>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</si>
  <si>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</si>
  <si>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</si>
  <si>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</si>
  <si>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</si>
  <si>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</si>
  <si>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</si>
  <si>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</si>
  <si>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</si>
  <si>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</si>
  <si>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</si>
  <si>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</si>
  <si>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</si>
  <si>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</si>
  <si>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</si>
  <si>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</si>
  <si>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</si>
  <si>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</si>
  <si>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</si>
  <si>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</si>
  <si>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</si>
  <si>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</si>
  <si>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</si>
  <si>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</si>
  <si>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</si>
  <si>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</si>
  <si>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</si>
  <si>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</si>
  <si>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</si>
  <si>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</si>
  <si>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</si>
  <si>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</si>
  <si>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</si>
  <si>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</si>
  <si>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</si>
  <si>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</si>
  <si>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</si>
  <si>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</si>
  <si>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</si>
  <si>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</si>
  <si>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</si>
  <si>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</si>
  <si>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</si>
  <si>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</si>
  <si>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</si>
  <si>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</si>
  <si>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</si>
  <si>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</si>
  <si>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14N02</t>
  </si>
  <si>
    <t>ZŠ Bernartice - zřízení malá tělocvičny</t>
  </si>
  <si>
    <t>SO01</t>
  </si>
  <si>
    <t>Stavební práce</t>
  </si>
  <si>
    <t>3</t>
  </si>
  <si>
    <t>Svislé a kompletní konstrukce</t>
  </si>
  <si>
    <t>340239212RT2</t>
  </si>
  <si>
    <t>Zazdívka otvorů pl.4 m2,cihlami tl.zdi nad 10 cm s použitím suché maltové směsi</t>
  </si>
  <si>
    <t>m2</t>
  </si>
  <si>
    <t>0,9*2,0*2</t>
  </si>
  <si>
    <t>342255024RT1</t>
  </si>
  <si>
    <t>Příčky z desek Ytong tl. 10 cm desky P 2 - 500, 599 x 249 x 100 mm</t>
  </si>
  <si>
    <t>chodba:3,0*1,42*2</t>
  </si>
  <si>
    <t>odpočet otvorů:-0,9*2,0*2</t>
  </si>
  <si>
    <t>342264051RT3</t>
  </si>
  <si>
    <t>Podhled sádrokartonový na zavěšenou ocel. konstr. desky standard impreg. tl. 12,5 mm, bez izolace</t>
  </si>
  <si>
    <t>10,665*6,35</t>
  </si>
  <si>
    <t>342266111RA1</t>
  </si>
  <si>
    <t>Obklad stěn sádrokartonem na ocelovou konstrukci desky GKBI tl. 12,5 mm 2x, bez izolace</t>
  </si>
  <si>
    <t>stěny m.č.B 1.04:3,0*2*(6,35+10,655)</t>
  </si>
  <si>
    <t>-(2,1*1,7*2+0,8*1,7+0,9*2*2)</t>
  </si>
  <si>
    <t>Mezisoučet</t>
  </si>
  <si>
    <t>4</t>
  </si>
  <si>
    <t>Vodorovné konstrukce</t>
  </si>
  <si>
    <t>413232211RT2</t>
  </si>
  <si>
    <t>Zazdívka zhlaví válcovaných nosníků výšky do 15cm s použitím suché maltové směsi</t>
  </si>
  <si>
    <t>kus</t>
  </si>
  <si>
    <t>413941123R00</t>
  </si>
  <si>
    <t xml:space="preserve">Osazení válcovaných nosníků ve stropech č. 14 - 22 </t>
  </si>
  <si>
    <t>t</t>
  </si>
  <si>
    <t>0,0143*6,65*2</t>
  </si>
  <si>
    <t>13380525</t>
  </si>
  <si>
    <t>Tyč průřezu I 140, střední, jakost oceli 11373</t>
  </si>
  <si>
    <t>T</t>
  </si>
  <si>
    <t>0,1902*1,08</t>
  </si>
  <si>
    <t>61</t>
  </si>
  <si>
    <t>Upravy povrchů vnitřní</t>
  </si>
  <si>
    <t>612473182R00</t>
  </si>
  <si>
    <t xml:space="preserve">Omítka vnitřního zdiva ze suché směsi, štuková </t>
  </si>
  <si>
    <t>2*(3,6+4,91)</t>
  </si>
  <si>
    <t>63</t>
  </si>
  <si>
    <t>Podlahy a podlahové konstrukce</t>
  </si>
  <si>
    <t>631312141R00</t>
  </si>
  <si>
    <t>Doplnění rýh betonem v dosavadních mazaninách (po vybour.příček)</t>
  </si>
  <si>
    <t>m3</t>
  </si>
  <si>
    <t>0,2*0,15*(6,35*2+3,4)</t>
  </si>
  <si>
    <t>632411115RT1</t>
  </si>
  <si>
    <t>Potěr ze SMS Cemix, ruční zpracování, tl. 15 mm samonivelační anhydritový potěr 20 Cemix 110 j</t>
  </si>
  <si>
    <t>B.1.04:10,665*6,35</t>
  </si>
  <si>
    <t>B.1.05:3,46*3,25</t>
  </si>
  <si>
    <t>B.1.03:6,35*3,555</t>
  </si>
  <si>
    <t>64</t>
  </si>
  <si>
    <t>Výplně otvorů</t>
  </si>
  <si>
    <t>642942111RT5</t>
  </si>
  <si>
    <t>Osazení zárubní dveřních ocelových, pl. do 2,5 m2 včetně dodávky zárubně  90 x 197 x 11 cm</t>
  </si>
  <si>
    <t>642944121RT5</t>
  </si>
  <si>
    <t>Osazení ocelových zárubní dodatečně do 2,5 m2 včetně dodávky zárubně  90x197x11 cm</t>
  </si>
  <si>
    <t>94</t>
  </si>
  <si>
    <t>Lešení a stavební výtahy</t>
  </si>
  <si>
    <t>941955001R00</t>
  </si>
  <si>
    <t xml:space="preserve">Lešení lehké pomocné, výška podlahy do 1,2 m </t>
  </si>
  <si>
    <t>67,7+10</t>
  </si>
  <si>
    <t>96</t>
  </si>
  <si>
    <t>Bourání konstrukcí</t>
  </si>
  <si>
    <t>962031132R00</t>
  </si>
  <si>
    <t xml:space="preserve">Bourání příček cihelných tl. 10 cm </t>
  </si>
  <si>
    <t>3,0*3,4</t>
  </si>
  <si>
    <t>962031133R00</t>
  </si>
  <si>
    <t xml:space="preserve">Bourání příček cihelných tl. 15 cm </t>
  </si>
  <si>
    <t>3,0*6,35*2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</si>
  <si>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</si>
  <si>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</si>
  <si>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</si>
  <si>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</si>
  <si>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97</t>
  </si>
  <si>
    <t>Prorážení otvorů</t>
  </si>
  <si>
    <t>971033631R00</t>
  </si>
  <si>
    <t xml:space="preserve">Vybourání otv. zeď cihel. pl.4 m2, tl.15 cm, MVC </t>
  </si>
  <si>
    <t>973031324R00</t>
  </si>
  <si>
    <t>Vysekání kapes zeď cihel. MVC, pl. 0,1m2, hl. 15cm (stropní nosníky)</t>
  </si>
  <si>
    <t>973031812R00</t>
  </si>
  <si>
    <t xml:space="preserve">Vysekání kapes pro zavázání příček tl. 10 cm </t>
  </si>
  <si>
    <t>m</t>
  </si>
  <si>
    <t>3,0*4</t>
  </si>
  <si>
    <t>973031813R00</t>
  </si>
  <si>
    <t xml:space="preserve">Vysekání kapes pro zavázání příček tl. 15 cm </t>
  </si>
  <si>
    <t>2,0*4</t>
  </si>
  <si>
    <t>99</t>
  </si>
  <si>
    <t>Staveništní přesun hmot</t>
  </si>
  <si>
    <t>999281105R00</t>
  </si>
  <si>
    <t xml:space="preserve">Přesun hmot pro opravy a údržbu do výšky 6 m </t>
  </si>
  <si>
    <t>713</t>
  </si>
  <si>
    <t>Izolace tepelné</t>
  </si>
  <si>
    <t>713111211RK5</t>
  </si>
  <si>
    <t>Montáž parozábrany krovů spodem s přelepením spojů Jutafol N 140 standard</t>
  </si>
  <si>
    <t>713134211RK5</t>
  </si>
  <si>
    <t>Montáž parozábrany na stěny s přelepením spojů parotěsná zábrana Jutafol N 140 standard</t>
  </si>
  <si>
    <t>998713201R00</t>
  </si>
  <si>
    <t xml:space="preserve">Přesun hmot pro izolace tepelné, výšky do 6 m </t>
  </si>
  <si>
    <t>728</t>
  </si>
  <si>
    <t>Elektroinstalace</t>
  </si>
  <si>
    <t>728-000R1</t>
  </si>
  <si>
    <t xml:space="preserve">Elektroinstalace </t>
  </si>
  <si>
    <t>kpl</t>
  </si>
  <si>
    <t>766</t>
  </si>
  <si>
    <t>Konstrukce truhlářské</t>
  </si>
  <si>
    <t>766411811R00</t>
  </si>
  <si>
    <t xml:space="preserve">Demontáž obložení stěn panely velikosti do 1,5 m2 </t>
  </si>
  <si>
    <t>stěny tělocvičny:3,0*(6,35+10,655)*2</t>
  </si>
  <si>
    <t>766421811R00</t>
  </si>
  <si>
    <t xml:space="preserve">Demontáž obložení podhledů panely do 1,5 m2 </t>
  </si>
  <si>
    <t>strop tělocvičny:10,665*6,35</t>
  </si>
  <si>
    <t>766660016RA0</t>
  </si>
  <si>
    <t xml:space="preserve">Montáž dveří jednokřídlových šířky 90 cm </t>
  </si>
  <si>
    <t>přesazení stáv.dveří:2</t>
  </si>
  <si>
    <t>nové dveře-chodba:2</t>
  </si>
  <si>
    <t>61161725</t>
  </si>
  <si>
    <t>Dveře vnitřní hladké plné 1kř. 90x197 cm vč. kování</t>
  </si>
  <si>
    <t>998766201R00</t>
  </si>
  <si>
    <t xml:space="preserve">Přesun hmot pro truhlářské konstr., výšky do 6 m </t>
  </si>
  <si>
    <t>776</t>
  </si>
  <si>
    <t>Podlahy povlakové</t>
  </si>
  <si>
    <t>776421100RU1</t>
  </si>
  <si>
    <t>Lepení podlahových soklíků z měkčeného PVC včetně dodávky soklíku PVC</t>
  </si>
  <si>
    <t>2*(6,35+3,555+3,46+3,25)</t>
  </si>
  <si>
    <t>776431020R00</t>
  </si>
  <si>
    <t xml:space="preserve">Lepení podlahových soklíků z kobercových pásů </t>
  </si>
  <si>
    <t>2*(6,35+10,665)</t>
  </si>
  <si>
    <t>776521110R00</t>
  </si>
  <si>
    <t xml:space="preserve">Lepení povlakových podlah z pásů PVC na lep. V7508 </t>
  </si>
  <si>
    <t>11,245+22,3712</t>
  </si>
  <si>
    <t>776572100RT1</t>
  </si>
  <si>
    <t>Lepení povlakových podlah z pásů textilních pouze položení - koberec ve specifikaci</t>
  </si>
  <si>
    <t>28412262.A</t>
  </si>
  <si>
    <t>Podlahovina PVC Dual 1500x2,0 mm heterogenní (upřesnit typ podlahoviny)</t>
  </si>
  <si>
    <t>33,6162*1,03</t>
  </si>
  <si>
    <t>69741049</t>
  </si>
  <si>
    <t>Koberec zátěžový Balta - Mustang š. 4 m (upřesnit typ koberce)</t>
  </si>
  <si>
    <t>67,7227*1,03</t>
  </si>
  <si>
    <t>69751004</t>
  </si>
  <si>
    <t>Lišta kobercová  TSL55  9x55 mm</t>
  </si>
  <si>
    <t>34,03*1,03</t>
  </si>
  <si>
    <t>998776201R00</t>
  </si>
  <si>
    <t xml:space="preserve">Přesun hmot pro podlahy povlakové, výšky do 6 m </t>
  </si>
  <si>
    <t>784</t>
  </si>
  <si>
    <t>Malby</t>
  </si>
  <si>
    <t>784195112R00</t>
  </si>
  <si>
    <t>Malba tekutá Primalex Standard, bílá, 2 x vč.sdk)</t>
  </si>
  <si>
    <t>784195412R00</t>
  </si>
  <si>
    <t xml:space="preserve">Malba tekutá Primalex Polar, bílá, 2 x </t>
  </si>
  <si>
    <t>stropy:67,7227+11,245+22,3742</t>
  </si>
  <si>
    <t>strop - chodba:1,42*2,095+1,42*9,97</t>
  </si>
  <si>
    <t>stěny:3,0*(6,35+3,555+10,655+6,35+3,46+3,35+1,42*2+9,97+2,095)*2</t>
  </si>
  <si>
    <t>787</t>
  </si>
  <si>
    <t>Zasklívání</t>
  </si>
  <si>
    <t>787911115U00</t>
  </si>
  <si>
    <t xml:space="preserve">Montáž na sklo fólie neprůhledné </t>
  </si>
  <si>
    <t>2100/1700:2,1*1,7*3</t>
  </si>
  <si>
    <t>800/1700:0,8*1,7</t>
  </si>
  <si>
    <t>787-000R</t>
  </si>
  <si>
    <t xml:space="preserve">Dodávka - neprůhledná folie na sklo </t>
  </si>
  <si>
    <t>998787201R00</t>
  </si>
  <si>
    <t xml:space="preserve">Přesun hmot pro zasklívání, výšky do 6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</si>
  <si>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</si>
  <si>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</si>
  <si>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</si>
  <si>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</si>
  <si>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</si>
  <si>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</si>
  <si>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</si>
  <si>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</si>
  <si>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</si>
  <si>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</si>
  <si>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979098151U00</t>
  </si>
  <si>
    <t xml:space="preserve">Skládkovné suť +azbest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</si>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</sst>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4" fontId="42" fillId="19" borderId="61" xfId="47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49" fontId="42" fillId="19" borderId="70" xfId="47" applyNumberFormat="1" applyFont="1" applyFill="1" applyBorder="1" applyAlignment="1">
      <alignment horizontal="left" wrapText="1"/>
      <protection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7"/>
      <c r="D8" s="207"/>
      <c r="E8" s="2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7">
        <f>Projektant</f>
        <v>0</v>
      </c>
      <c r="D9" s="207"/>
      <c r="E9" s="208"/>
      <c r="F9" s="13"/>
      <c r="G9" s="34"/>
      <c r="H9" s="35"/>
    </row>
    <row r="10" spans="1:8" ht="12.75">
      <c r="A10" s="29" t="s">
        <v>14</v>
      </c>
      <c r="B10" s="13"/>
      <c r="C10" s="207"/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/>
      <c r="D11" s="207"/>
      <c r="E11" s="207"/>
      <c r="F11" s="39" t="s">
        <v>16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Rekapitulace!A28</f>
        <v>Ztížené výrobní podmínky</v>
      </c>
      <c r="E15" s="58"/>
      <c r="F15" s="59"/>
      <c r="G15" s="56">
        <f>Rekapitulace!I28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Rekapitulace!A29</f>
        <v>Oborová přirážka</v>
      </c>
      <c r="E16" s="60"/>
      <c r="F16" s="61"/>
      <c r="G16" s="56">
        <f>Rekapitulace!I29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Rekapitulace!A30</f>
        <v>Přesun stavebních kapacit</v>
      </c>
      <c r="E17" s="60"/>
      <c r="F17" s="61"/>
      <c r="G17" s="56">
        <f>Rekapitulace!I30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Rekapitulace!A31</f>
        <v>Mimostaveništní doprava</v>
      </c>
      <c r="E18" s="60"/>
      <c r="F18" s="61"/>
      <c r="G18" s="56">
        <f>Rekapitulace!I31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Rekapitulace!A32</f>
        <v>Zařízení staveniště</v>
      </c>
      <c r="E19" s="60"/>
      <c r="F19" s="61"/>
      <c r="G19" s="56">
        <f>Rekapitulace!I32</f>
        <v>0</v>
      </c>
    </row>
    <row r="20" spans="1:7" ht="15.75" customHeight="1">
      <c r="A20" s="64"/>
      <c r="B20" s="55"/>
      <c r="C20" s="56"/>
      <c r="D20" s="9" t="str">
        <f>Rekapitulace!A33</f>
        <v>Provoz investora</v>
      </c>
      <c r="E20" s="60"/>
      <c r="F20" s="61"/>
      <c r="G20" s="56">
        <f>Rekapitulace!I33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Rekapitulace!A34</f>
        <v>Kompletační činnost (IČD)</v>
      </c>
      <c r="E21" s="60"/>
      <c r="F21" s="61"/>
      <c r="G21" s="56">
        <f>Rekapitulace!I34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2">
        <f>C23-F32</f>
        <v>0</v>
      </c>
      <c r="G30" s="213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2">
        <f>ROUND(PRODUCT(F30,C31/100),0)</f>
        <v>0</v>
      </c>
      <c r="G31" s="213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2">
        <v>0</v>
      </c>
      <c r="G32" s="213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2">
        <f>ROUND(PRODUCT(F32,C33/100),0)</f>
        <v>0</v>
      </c>
      <c r="G33" s="213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4">
        <f>ROUND(SUM(F30:F33),0)</f>
        <v>0</v>
      </c>
      <c r="G34" s="215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7"/>
  <sheetViews>
    <sheetView workbookViewId="0" topLeftCell="A1">
      <selection activeCell="H36" sqref="H36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48</v>
      </c>
      <c r="B1" s="219"/>
      <c r="C1" s="97" t="str">
        <f>CONCATENATE(cislostavby," ",nazevstavby)</f>
        <v>14N02 ZŠ Bernartice - zřízení malá tělocvičny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220" t="s">
        <v>50</v>
      </c>
      <c r="B2" s="221"/>
      <c r="C2" s="103" t="str">
        <f>CONCATENATE(cisloobjektu," ",nazevobjektu)</f>
        <v>SO01 Stavební práce</v>
      </c>
      <c r="D2" s="104"/>
      <c r="E2" s="105"/>
      <c r="F2" s="104"/>
      <c r="G2" s="222"/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Položky!BA19</f>
        <v>0</v>
      </c>
      <c r="F7" s="202">
        <f>Položky!BB19</f>
        <v>0</v>
      </c>
      <c r="G7" s="202">
        <f>Položky!BC19</f>
        <v>0</v>
      </c>
      <c r="H7" s="202">
        <f>Položky!BD19</f>
        <v>0</v>
      </c>
      <c r="I7" s="203">
        <f>Položky!BE19</f>
        <v>0</v>
      </c>
    </row>
    <row r="8" spans="1:9" s="35" customFormat="1" ht="12.75">
      <c r="A8" s="200" t="str">
        <f>Položky!B20</f>
        <v>4</v>
      </c>
      <c r="B8" s="115" t="str">
        <f>Položky!C20</f>
        <v>Vodorovné konstrukce</v>
      </c>
      <c r="C8" s="66"/>
      <c r="D8" s="116"/>
      <c r="E8" s="201">
        <f>Položky!BA26</f>
        <v>0</v>
      </c>
      <c r="F8" s="202">
        <f>Položky!BB26</f>
        <v>0</v>
      </c>
      <c r="G8" s="202">
        <f>Položky!BC26</f>
        <v>0</v>
      </c>
      <c r="H8" s="202">
        <f>Položky!BD26</f>
        <v>0</v>
      </c>
      <c r="I8" s="203">
        <f>Položky!BE26</f>
        <v>0</v>
      </c>
    </row>
    <row r="9" spans="1:9" s="35" customFormat="1" ht="12.75">
      <c r="A9" s="200" t="str">
        <f>Položky!B27</f>
        <v>61</v>
      </c>
      <c r="B9" s="115" t="str">
        <f>Položky!C27</f>
        <v>Upravy povrchů vnitřní</v>
      </c>
      <c r="C9" s="66"/>
      <c r="D9" s="116"/>
      <c r="E9" s="201">
        <f>Položky!BA30</f>
        <v>0</v>
      </c>
      <c r="F9" s="202">
        <f>Položky!BB30</f>
        <v>0</v>
      </c>
      <c r="G9" s="202">
        <f>Položky!BC30</f>
        <v>0</v>
      </c>
      <c r="H9" s="202">
        <f>Položky!BD30</f>
        <v>0</v>
      </c>
      <c r="I9" s="203">
        <f>Položky!BE30</f>
        <v>0</v>
      </c>
    </row>
    <row r="10" spans="1:9" s="35" customFormat="1" ht="12.75">
      <c r="A10" s="200" t="str">
        <f>Položky!B31</f>
        <v>63</v>
      </c>
      <c r="B10" s="115" t="str">
        <f>Položky!C31</f>
        <v>Podlahy a podlahové konstrukce</v>
      </c>
      <c r="C10" s="66"/>
      <c r="D10" s="116"/>
      <c r="E10" s="201">
        <f>Položky!BA38</f>
        <v>0</v>
      </c>
      <c r="F10" s="202">
        <f>Položky!BB38</f>
        <v>0</v>
      </c>
      <c r="G10" s="202">
        <f>Položky!BC38</f>
        <v>0</v>
      </c>
      <c r="H10" s="202">
        <f>Položky!BD38</f>
        <v>0</v>
      </c>
      <c r="I10" s="203">
        <f>Položky!BE38</f>
        <v>0</v>
      </c>
    </row>
    <row r="11" spans="1:9" s="35" customFormat="1" ht="12.75">
      <c r="A11" s="200" t="str">
        <f>Položky!B39</f>
        <v>64</v>
      </c>
      <c r="B11" s="115" t="str">
        <f>Položky!C39</f>
        <v>Výplně otvorů</v>
      </c>
      <c r="C11" s="66"/>
      <c r="D11" s="116"/>
      <c r="E11" s="201">
        <f>Položky!BA42</f>
        <v>0</v>
      </c>
      <c r="F11" s="202">
        <f>Položky!BB42</f>
        <v>0</v>
      </c>
      <c r="G11" s="202">
        <f>Položky!BC42</f>
        <v>0</v>
      </c>
      <c r="H11" s="202">
        <f>Položky!BD42</f>
        <v>0</v>
      </c>
      <c r="I11" s="203">
        <f>Položky!BE42</f>
        <v>0</v>
      </c>
    </row>
    <row r="12" spans="1:9" s="35" customFormat="1" ht="12.75">
      <c r="A12" s="200" t="str">
        <f>Položky!B43</f>
        <v>94</v>
      </c>
      <c r="B12" s="115" t="str">
        <f>Položky!C43</f>
        <v>Lešení a stavební výtahy</v>
      </c>
      <c r="C12" s="66"/>
      <c r="D12" s="116"/>
      <c r="E12" s="201">
        <f>Položky!BA46</f>
        <v>0</v>
      </c>
      <c r="F12" s="202">
        <f>Položky!BB46</f>
        <v>0</v>
      </c>
      <c r="G12" s="202">
        <f>Položky!BC46</f>
        <v>0</v>
      </c>
      <c r="H12" s="202">
        <f>Položky!BD46</f>
        <v>0</v>
      </c>
      <c r="I12" s="203">
        <f>Položky!BE46</f>
        <v>0</v>
      </c>
    </row>
    <row r="13" spans="1:9" s="35" customFormat="1" ht="12.75">
      <c r="A13" s="200" t="str">
        <f>Položky!B47</f>
        <v>96</v>
      </c>
      <c r="B13" s="115" t="str">
        <f>Položky!C47</f>
        <v>Bourání konstrukcí</v>
      </c>
      <c r="C13" s="66"/>
      <c r="D13" s="116"/>
      <c r="E13" s="201">
        <f>Položky!BA55</f>
        <v>0</v>
      </c>
      <c r="F13" s="202">
        <f>Položky!BB55</f>
        <v>0</v>
      </c>
      <c r="G13" s="202">
        <f>Položky!BC55</f>
        <v>0</v>
      </c>
      <c r="H13" s="202">
        <f>Položky!BD55</f>
        <v>0</v>
      </c>
      <c r="I13" s="203">
        <f>Položky!BE55</f>
        <v>0</v>
      </c>
    </row>
    <row r="14" spans="1:9" s="35" customFormat="1" ht="12.75">
      <c r="A14" s="200" t="str">
        <f>Položky!B56</f>
        <v>97</v>
      </c>
      <c r="B14" s="115" t="str">
        <f>Položky!C56</f>
        <v>Prorážení otvorů</v>
      </c>
      <c r="C14" s="66"/>
      <c r="D14" s="116"/>
      <c r="E14" s="201">
        <f>Položky!BA64</f>
        <v>0</v>
      </c>
      <c r="F14" s="202">
        <f>Položky!BB64</f>
        <v>0</v>
      </c>
      <c r="G14" s="202">
        <f>Položky!BC64</f>
        <v>0</v>
      </c>
      <c r="H14" s="202">
        <f>Položky!BD64</f>
        <v>0</v>
      </c>
      <c r="I14" s="203">
        <f>Položky!BE64</f>
        <v>0</v>
      </c>
    </row>
    <row r="15" spans="1:9" s="35" customFormat="1" ht="12.75">
      <c r="A15" s="200" t="str">
        <f>Položky!B65</f>
        <v>99</v>
      </c>
      <c r="B15" s="115" t="str">
        <f>Položky!C65</f>
        <v>Staveništní přesun hmot</v>
      </c>
      <c r="C15" s="66"/>
      <c r="D15" s="116"/>
      <c r="E15" s="201">
        <f>Položky!BA67</f>
        <v>0</v>
      </c>
      <c r="F15" s="202">
        <f>Položky!BB67</f>
        <v>0</v>
      </c>
      <c r="G15" s="202">
        <f>Položky!BC67</f>
        <v>0</v>
      </c>
      <c r="H15" s="202">
        <f>Položky!BD67</f>
        <v>0</v>
      </c>
      <c r="I15" s="203">
        <f>Položky!BE67</f>
        <v>0</v>
      </c>
    </row>
    <row r="16" spans="1:9" s="35" customFormat="1" ht="12.75">
      <c r="A16" s="200" t="str">
        <f>Položky!B68</f>
        <v>713</v>
      </c>
      <c r="B16" s="115" t="str">
        <f>Položky!C68</f>
        <v>Izolace tepelné</v>
      </c>
      <c r="C16" s="66"/>
      <c r="D16" s="116"/>
      <c r="E16" s="201">
        <f>Položky!BA72</f>
        <v>0</v>
      </c>
      <c r="F16" s="202">
        <f>Položky!BB72</f>
        <v>0</v>
      </c>
      <c r="G16" s="202">
        <f>Položky!BC72</f>
        <v>0</v>
      </c>
      <c r="H16" s="202">
        <f>Položky!BD72</f>
        <v>0</v>
      </c>
      <c r="I16" s="203">
        <f>Položky!BE72</f>
        <v>0</v>
      </c>
    </row>
    <row r="17" spans="1:9" s="35" customFormat="1" ht="12.75">
      <c r="A17" s="200" t="str">
        <f>Položky!B73</f>
        <v>728</v>
      </c>
      <c r="B17" s="115" t="str">
        <f>Položky!C73</f>
        <v>Elektroinstalace</v>
      </c>
      <c r="C17" s="66"/>
      <c r="D17" s="116"/>
      <c r="E17" s="201">
        <f>Položky!BA75</f>
        <v>0</v>
      </c>
      <c r="F17" s="202">
        <f>Položky!BB75</f>
        <v>0</v>
      </c>
      <c r="G17" s="202">
        <f>Položky!BC75</f>
        <v>0</v>
      </c>
      <c r="H17" s="202">
        <f>Položky!BD75</f>
        <v>0</v>
      </c>
      <c r="I17" s="203">
        <f>Položky!BE75</f>
        <v>0</v>
      </c>
    </row>
    <row r="18" spans="1:9" s="35" customFormat="1" ht="12.75">
      <c r="A18" s="200" t="str">
        <f>Položky!B76</f>
        <v>766</v>
      </c>
      <c r="B18" s="115" t="str">
        <f>Položky!C76</f>
        <v>Konstrukce truhlářské</v>
      </c>
      <c r="C18" s="66"/>
      <c r="D18" s="116"/>
      <c r="E18" s="201">
        <f>Položky!BA87</f>
        <v>0</v>
      </c>
      <c r="F18" s="202">
        <f>Položky!BB87</f>
        <v>0</v>
      </c>
      <c r="G18" s="202">
        <f>Položky!BC87</f>
        <v>0</v>
      </c>
      <c r="H18" s="202">
        <f>Položky!BD87</f>
        <v>0</v>
      </c>
      <c r="I18" s="203">
        <f>Položky!BE87</f>
        <v>0</v>
      </c>
    </row>
    <row r="19" spans="1:9" s="35" customFormat="1" ht="12.75">
      <c r="A19" s="200" t="str">
        <f>Položky!B88</f>
        <v>776</v>
      </c>
      <c r="B19" s="115" t="str">
        <f>Položky!C88</f>
        <v>Podlahy povlakové</v>
      </c>
      <c r="C19" s="66"/>
      <c r="D19" s="116"/>
      <c r="E19" s="201">
        <f>Položky!BA103</f>
        <v>0</v>
      </c>
      <c r="F19" s="202">
        <f>Položky!BB103</f>
        <v>0</v>
      </c>
      <c r="G19" s="202">
        <f>Položky!BC103</f>
        <v>0</v>
      </c>
      <c r="H19" s="202">
        <f>Položky!BD103</f>
        <v>0</v>
      </c>
      <c r="I19" s="203">
        <f>Položky!BE103</f>
        <v>0</v>
      </c>
    </row>
    <row r="20" spans="1:9" s="35" customFormat="1" ht="12.75">
      <c r="A20" s="200" t="str">
        <f>Položky!B104</f>
        <v>784</v>
      </c>
      <c r="B20" s="115" t="str">
        <f>Položky!C104</f>
        <v>Malby</v>
      </c>
      <c r="C20" s="66"/>
      <c r="D20" s="116"/>
      <c r="E20" s="201">
        <f>Položky!BA110</f>
        <v>0</v>
      </c>
      <c r="F20" s="202">
        <f>Položky!BB110</f>
        <v>0</v>
      </c>
      <c r="G20" s="202">
        <f>Položky!BC110</f>
        <v>0</v>
      </c>
      <c r="H20" s="202">
        <f>Položky!BD110</f>
        <v>0</v>
      </c>
      <c r="I20" s="203">
        <f>Položky!BE110</f>
        <v>0</v>
      </c>
    </row>
    <row r="21" spans="1:9" s="35" customFormat="1" ht="12.75">
      <c r="A21" s="200" t="str">
        <f>Položky!B111</f>
        <v>787</v>
      </c>
      <c r="B21" s="115" t="str">
        <f>Položky!C111</f>
        <v>Zasklívání</v>
      </c>
      <c r="C21" s="66"/>
      <c r="D21" s="116"/>
      <c r="E21" s="201">
        <f>Položky!BA117</f>
        <v>0</v>
      </c>
      <c r="F21" s="202">
        <f>Položky!BB117</f>
        <v>0</v>
      </c>
      <c r="G21" s="202">
        <f>Položky!BC117</f>
        <v>0</v>
      </c>
      <c r="H21" s="202">
        <f>Položky!BD117</f>
        <v>0</v>
      </c>
      <c r="I21" s="203">
        <f>Položky!BE117</f>
        <v>0</v>
      </c>
    </row>
    <row r="22" spans="1:9" s="35" customFormat="1" ht="13.5" thickBot="1">
      <c r="A22" s="200" t="str">
        <f>Položky!B118</f>
        <v>D96</v>
      </c>
      <c r="B22" s="115" t="str">
        <f>Položky!C118</f>
        <v>Přesuny suti a vybouraných hmot</v>
      </c>
      <c r="C22" s="66"/>
      <c r="D22" s="116"/>
      <c r="E22" s="201">
        <f>Položky!BA124</f>
        <v>0</v>
      </c>
      <c r="F22" s="202">
        <f>Položky!BB124</f>
        <v>0</v>
      </c>
      <c r="G22" s="202">
        <f>Položky!BC124</f>
        <v>0</v>
      </c>
      <c r="H22" s="202">
        <f>Položky!BD124</f>
        <v>0</v>
      </c>
      <c r="I22" s="203">
        <f>Položky!BE124</f>
        <v>0</v>
      </c>
    </row>
    <row r="23" spans="1:9" s="123" customFormat="1" ht="13.5" thickBot="1">
      <c r="A23" s="117"/>
      <c r="B23" s="118" t="s">
        <v>57</v>
      </c>
      <c r="C23" s="118"/>
      <c r="D23" s="119"/>
      <c r="E23" s="120">
        <f>SUM(E7:E22)</f>
        <v>0</v>
      </c>
      <c r="F23" s="121">
        <f>SUM(F7:F22)</f>
        <v>0</v>
      </c>
      <c r="G23" s="121">
        <f>SUM(G7:G22)</f>
        <v>0</v>
      </c>
      <c r="H23" s="121">
        <f>SUM(H7:H22)</f>
        <v>0</v>
      </c>
      <c r="I23" s="122">
        <f>SUM(I7:I22)</f>
        <v>0</v>
      </c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57" ht="19.5" customHeight="1">
      <c r="A25" s="107" t="s">
        <v>58</v>
      </c>
      <c r="B25" s="107"/>
      <c r="C25" s="107"/>
      <c r="D25" s="107"/>
      <c r="E25" s="107"/>
      <c r="F25" s="107"/>
      <c r="G25" s="124"/>
      <c r="H25" s="107"/>
      <c r="I25" s="107"/>
      <c r="BA25" s="41"/>
      <c r="BB25" s="41"/>
      <c r="BC25" s="41"/>
      <c r="BD25" s="41"/>
      <c r="BE25" s="41"/>
    </row>
    <row r="26" spans="1:9" ht="13.5" thickBo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2.75">
      <c r="A27" s="71" t="s">
        <v>59</v>
      </c>
      <c r="B27" s="72"/>
      <c r="C27" s="72"/>
      <c r="D27" s="125"/>
      <c r="E27" s="126" t="s">
        <v>60</v>
      </c>
      <c r="F27" s="127" t="s">
        <v>61</v>
      </c>
      <c r="G27" s="128" t="s">
        <v>62</v>
      </c>
      <c r="H27" s="129"/>
      <c r="I27" s="130" t="s">
        <v>60</v>
      </c>
    </row>
    <row r="28" spans="1:53" ht="12.75">
      <c r="A28" s="64" t="s">
        <v>251</v>
      </c>
      <c r="B28" s="55"/>
      <c r="C28" s="55"/>
      <c r="D28" s="131"/>
      <c r="E28" s="132"/>
      <c r="F28" s="133"/>
      <c r="G28" s="134">
        <f aca="true" t="shared" si="0" ref="G28:G35">CHOOSE(BA28+1,HSV+PSV,HSV+PSV+Mont,HSV+PSV+Dodavka+Mont,HSV,PSV,Mont,Dodavka,Mont+Dodavka,0)</f>
        <v>0</v>
      </c>
      <c r="H28" s="135"/>
      <c r="I28" s="136">
        <f aca="true" t="shared" si="1" ref="I28:I35">E28+F28*G28/100</f>
        <v>0</v>
      </c>
      <c r="BA28">
        <v>0</v>
      </c>
    </row>
    <row r="29" spans="1:53" ht="12.75">
      <c r="A29" s="64" t="s">
        <v>252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0</v>
      </c>
    </row>
    <row r="30" spans="1:53" ht="12.75">
      <c r="A30" s="64" t="s">
        <v>253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3" ht="12.75">
      <c r="A31" s="64" t="s">
        <v>254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0</v>
      </c>
    </row>
    <row r="32" spans="1:53" ht="12.75">
      <c r="A32" s="64" t="s">
        <v>255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1</v>
      </c>
    </row>
    <row r="33" spans="1:53" ht="12.75">
      <c r="A33" s="64" t="s">
        <v>256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1</v>
      </c>
    </row>
    <row r="34" spans="1:53" ht="12.75">
      <c r="A34" s="64" t="s">
        <v>257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ht="12.75">
      <c r="A35" s="64" t="s">
        <v>258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9" ht="13.5" thickBot="1">
      <c r="A36" s="137"/>
      <c r="B36" s="138" t="s">
        <v>63</v>
      </c>
      <c r="C36" s="139"/>
      <c r="D36" s="140"/>
      <c r="E36" s="141"/>
      <c r="F36" s="142"/>
      <c r="G36" s="142"/>
      <c r="H36" s="216">
        <f>SUM(I28:I35)</f>
        <v>0</v>
      </c>
      <c r="I36" s="217"/>
    </row>
    <row r="38" spans="2:9" ht="12.75">
      <c r="B38" s="123"/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</sheetData>
  <sheetProtection/>
  <mergeCells count="4">
    <mergeCell ref="H36:I3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97"/>
  <sheetViews>
    <sheetView showGridLines="0" showZeros="0" workbookViewId="0" topLeftCell="A1">
      <selection activeCell="A124" sqref="A124:IV126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8" t="s">
        <v>75</v>
      </c>
      <c r="B1" s="228"/>
      <c r="C1" s="228"/>
      <c r="D1" s="228"/>
      <c r="E1" s="228"/>
      <c r="F1" s="228"/>
      <c r="G1" s="22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48</v>
      </c>
      <c r="B3" s="219"/>
      <c r="C3" s="97" t="str">
        <f>CONCATENATE(cislostavby," ",nazevstavby)</f>
        <v>14N02 ZŠ Bernartice - zřízení malá tělocvičny</v>
      </c>
      <c r="D3" s="151"/>
      <c r="E3" s="152" t="s">
        <v>64</v>
      </c>
      <c r="F3" s="153">
        <f>Rekapitulace!H1</f>
        <v>0</v>
      </c>
      <c r="G3" s="154"/>
    </row>
    <row r="4" spans="1:7" ht="13.5" thickBot="1">
      <c r="A4" s="229" t="s">
        <v>50</v>
      </c>
      <c r="B4" s="221"/>
      <c r="C4" s="103" t="str">
        <f>CONCATENATE(cisloobjektu," ",nazevobjektu)</f>
        <v>SO01 Stavební práce</v>
      </c>
      <c r="D4" s="155"/>
      <c r="E4" s="230">
        <f>Rekapitulace!G2</f>
        <v>0</v>
      </c>
      <c r="F4" s="231"/>
      <c r="G4" s="23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3.6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0.25595</v>
      </c>
    </row>
    <row r="9" spans="1:15" ht="12.75">
      <c r="A9" s="178"/>
      <c r="B9" s="180"/>
      <c r="C9" s="225" t="s">
        <v>85</v>
      </c>
      <c r="D9" s="226"/>
      <c r="E9" s="181">
        <v>3.6</v>
      </c>
      <c r="F9" s="182"/>
      <c r="G9" s="183"/>
      <c r="M9" s="179" t="s">
        <v>85</v>
      </c>
      <c r="O9" s="170"/>
    </row>
    <row r="10" spans="1:104" ht="22.5">
      <c r="A10" s="171">
        <v>2</v>
      </c>
      <c r="B10" s="172" t="s">
        <v>86</v>
      </c>
      <c r="C10" s="173" t="s">
        <v>87</v>
      </c>
      <c r="D10" s="174" t="s">
        <v>84</v>
      </c>
      <c r="E10" s="175">
        <v>4.92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0.0706</v>
      </c>
    </row>
    <row r="11" spans="1:15" ht="12.75">
      <c r="A11" s="178"/>
      <c r="B11" s="180"/>
      <c r="C11" s="225" t="s">
        <v>88</v>
      </c>
      <c r="D11" s="226"/>
      <c r="E11" s="181">
        <v>8.52</v>
      </c>
      <c r="F11" s="182"/>
      <c r="G11" s="183"/>
      <c r="M11" s="179" t="s">
        <v>88</v>
      </c>
      <c r="O11" s="170"/>
    </row>
    <row r="12" spans="1:15" ht="12.75">
      <c r="A12" s="178"/>
      <c r="B12" s="180"/>
      <c r="C12" s="225" t="s">
        <v>89</v>
      </c>
      <c r="D12" s="226"/>
      <c r="E12" s="181">
        <v>-3.6</v>
      </c>
      <c r="F12" s="182"/>
      <c r="G12" s="183"/>
      <c r="M12" s="179" t="s">
        <v>89</v>
      </c>
      <c r="O12" s="170"/>
    </row>
    <row r="13" spans="1:104" ht="22.5">
      <c r="A13" s="171">
        <v>3</v>
      </c>
      <c r="B13" s="172" t="s">
        <v>90</v>
      </c>
      <c r="C13" s="173" t="s">
        <v>91</v>
      </c>
      <c r="D13" s="174" t="s">
        <v>84</v>
      </c>
      <c r="E13" s="175">
        <v>67.7227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0.0186</v>
      </c>
    </row>
    <row r="14" spans="1:15" ht="12.75">
      <c r="A14" s="178"/>
      <c r="B14" s="180"/>
      <c r="C14" s="225" t="s">
        <v>92</v>
      </c>
      <c r="D14" s="226"/>
      <c r="E14" s="181">
        <v>67.7227</v>
      </c>
      <c r="F14" s="182"/>
      <c r="G14" s="183"/>
      <c r="M14" s="179" t="s">
        <v>92</v>
      </c>
      <c r="O14" s="170"/>
    </row>
    <row r="15" spans="1:104" ht="22.5">
      <c r="A15" s="171">
        <v>4</v>
      </c>
      <c r="B15" s="172" t="s">
        <v>93</v>
      </c>
      <c r="C15" s="173" t="s">
        <v>94</v>
      </c>
      <c r="D15" s="174" t="s">
        <v>84</v>
      </c>
      <c r="E15" s="175">
        <v>89.93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0</v>
      </c>
      <c r="AC15" s="146">
        <v>0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0</v>
      </c>
      <c r="CZ15" s="146">
        <v>0.02509</v>
      </c>
    </row>
    <row r="16" spans="1:15" ht="12.75">
      <c r="A16" s="178"/>
      <c r="B16" s="180"/>
      <c r="C16" s="225" t="s">
        <v>95</v>
      </c>
      <c r="D16" s="226"/>
      <c r="E16" s="181">
        <v>102.03</v>
      </c>
      <c r="F16" s="182"/>
      <c r="G16" s="183"/>
      <c r="M16" s="179" t="s">
        <v>95</v>
      </c>
      <c r="O16" s="170"/>
    </row>
    <row r="17" spans="1:15" ht="12.75">
      <c r="A17" s="178"/>
      <c r="B17" s="180"/>
      <c r="C17" s="225" t="s">
        <v>96</v>
      </c>
      <c r="D17" s="226"/>
      <c r="E17" s="181">
        <v>-12.1</v>
      </c>
      <c r="F17" s="182"/>
      <c r="G17" s="183"/>
      <c r="M17" s="179" t="s">
        <v>96</v>
      </c>
      <c r="O17" s="170"/>
    </row>
    <row r="18" spans="1:15" ht="12.75">
      <c r="A18" s="178"/>
      <c r="B18" s="180"/>
      <c r="C18" s="227" t="s">
        <v>97</v>
      </c>
      <c r="D18" s="226"/>
      <c r="E18" s="204">
        <v>89.93</v>
      </c>
      <c r="F18" s="182"/>
      <c r="G18" s="183"/>
      <c r="M18" s="179" t="s">
        <v>97</v>
      </c>
      <c r="O18" s="170"/>
    </row>
    <row r="19" spans="1:57" ht="12.75">
      <c r="A19" s="184"/>
      <c r="B19" s="185" t="s">
        <v>73</v>
      </c>
      <c r="C19" s="186" t="str">
        <f>CONCATENATE(B7," ",C7)</f>
        <v>3 Svislé a kompletní konstrukce</v>
      </c>
      <c r="D19" s="187"/>
      <c r="E19" s="188"/>
      <c r="F19" s="189"/>
      <c r="G19" s="190">
        <f>SUM(G7:G18)</f>
        <v>0</v>
      </c>
      <c r="O19" s="170">
        <v>4</v>
      </c>
      <c r="BA19" s="191">
        <f>SUM(BA7:BA18)</f>
        <v>0</v>
      </c>
      <c r="BB19" s="191">
        <f>SUM(BB7:BB18)</f>
        <v>0</v>
      </c>
      <c r="BC19" s="191">
        <f>SUM(BC7:BC18)</f>
        <v>0</v>
      </c>
      <c r="BD19" s="191">
        <f>SUM(BD7:BD18)</f>
        <v>0</v>
      </c>
      <c r="BE19" s="191">
        <f>SUM(BE7:BE18)</f>
        <v>0</v>
      </c>
    </row>
    <row r="20" spans="1:15" ht="12.75">
      <c r="A20" s="163" t="s">
        <v>72</v>
      </c>
      <c r="B20" s="164" t="s">
        <v>98</v>
      </c>
      <c r="C20" s="165" t="s">
        <v>99</v>
      </c>
      <c r="D20" s="166"/>
      <c r="E20" s="167"/>
      <c r="F20" s="167"/>
      <c r="G20" s="168"/>
      <c r="H20" s="169"/>
      <c r="I20" s="169"/>
      <c r="O20" s="170">
        <v>1</v>
      </c>
    </row>
    <row r="21" spans="1:104" ht="22.5">
      <c r="A21" s="171">
        <v>5</v>
      </c>
      <c r="B21" s="172" t="s">
        <v>100</v>
      </c>
      <c r="C21" s="173" t="s">
        <v>101</v>
      </c>
      <c r="D21" s="174" t="s">
        <v>102</v>
      </c>
      <c r="E21" s="175">
        <v>4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0.0223</v>
      </c>
    </row>
    <row r="22" spans="1:104" ht="12.75">
      <c r="A22" s="171">
        <v>6</v>
      </c>
      <c r="B22" s="172" t="s">
        <v>103</v>
      </c>
      <c r="C22" s="173" t="s">
        <v>104</v>
      </c>
      <c r="D22" s="174" t="s">
        <v>105</v>
      </c>
      <c r="E22" s="175">
        <v>0.1902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0.01663</v>
      </c>
    </row>
    <row r="23" spans="1:15" ht="12.75">
      <c r="A23" s="178"/>
      <c r="B23" s="180"/>
      <c r="C23" s="225" t="s">
        <v>106</v>
      </c>
      <c r="D23" s="226"/>
      <c r="E23" s="181">
        <v>0.1902</v>
      </c>
      <c r="F23" s="182"/>
      <c r="G23" s="183"/>
      <c r="M23" s="179" t="s">
        <v>106</v>
      </c>
      <c r="O23" s="170"/>
    </row>
    <row r="24" spans="1:104" ht="12.75">
      <c r="A24" s="171">
        <v>7</v>
      </c>
      <c r="B24" s="172" t="s">
        <v>107</v>
      </c>
      <c r="C24" s="173" t="s">
        <v>108</v>
      </c>
      <c r="D24" s="174" t="s">
        <v>109</v>
      </c>
      <c r="E24" s="175">
        <v>0.2054</v>
      </c>
      <c r="F24" s="175">
        <v>0</v>
      </c>
      <c r="G24" s="176">
        <f>E24*F24</f>
        <v>0</v>
      </c>
      <c r="O24" s="170">
        <v>2</v>
      </c>
      <c r="AA24" s="146">
        <v>3</v>
      </c>
      <c r="AB24" s="146">
        <v>1</v>
      </c>
      <c r="AC24" s="146">
        <v>13380525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3</v>
      </c>
      <c r="CB24" s="177">
        <v>1</v>
      </c>
      <c r="CZ24" s="146">
        <v>1</v>
      </c>
    </row>
    <row r="25" spans="1:15" ht="12.75">
      <c r="A25" s="178"/>
      <c r="B25" s="180"/>
      <c r="C25" s="225" t="s">
        <v>110</v>
      </c>
      <c r="D25" s="226"/>
      <c r="E25" s="181">
        <v>0.2054</v>
      </c>
      <c r="F25" s="182"/>
      <c r="G25" s="183"/>
      <c r="M25" s="179" t="s">
        <v>110</v>
      </c>
      <c r="O25" s="170"/>
    </row>
    <row r="26" spans="1:57" ht="12.75">
      <c r="A26" s="184"/>
      <c r="B26" s="185" t="s">
        <v>73</v>
      </c>
      <c r="C26" s="186" t="str">
        <f>CONCATENATE(B20," ",C20)</f>
        <v>4 Vodorovné konstrukce</v>
      </c>
      <c r="D26" s="187"/>
      <c r="E26" s="188"/>
      <c r="F26" s="189"/>
      <c r="G26" s="190">
        <f>SUM(G20:G25)</f>
        <v>0</v>
      </c>
      <c r="O26" s="170">
        <v>4</v>
      </c>
      <c r="BA26" s="191">
        <f>SUM(BA20:BA25)</f>
        <v>0</v>
      </c>
      <c r="BB26" s="191">
        <f>SUM(BB20:BB25)</f>
        <v>0</v>
      </c>
      <c r="BC26" s="191">
        <f>SUM(BC20:BC25)</f>
        <v>0</v>
      </c>
      <c r="BD26" s="191">
        <f>SUM(BD20:BD25)</f>
        <v>0</v>
      </c>
      <c r="BE26" s="191">
        <f>SUM(BE20:BE25)</f>
        <v>0</v>
      </c>
    </row>
    <row r="27" spans="1:15" ht="12.75">
      <c r="A27" s="163" t="s">
        <v>72</v>
      </c>
      <c r="B27" s="164" t="s">
        <v>111</v>
      </c>
      <c r="C27" s="165" t="s">
        <v>112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8</v>
      </c>
      <c r="B28" s="172" t="s">
        <v>113</v>
      </c>
      <c r="C28" s="173" t="s">
        <v>114</v>
      </c>
      <c r="D28" s="174" t="s">
        <v>84</v>
      </c>
      <c r="E28" s="175">
        <v>17.02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0.02798</v>
      </c>
    </row>
    <row r="29" spans="1:15" ht="12.75">
      <c r="A29" s="178"/>
      <c r="B29" s="180"/>
      <c r="C29" s="225" t="s">
        <v>115</v>
      </c>
      <c r="D29" s="226"/>
      <c r="E29" s="181">
        <v>17.02</v>
      </c>
      <c r="F29" s="182"/>
      <c r="G29" s="183"/>
      <c r="M29" s="179" t="s">
        <v>115</v>
      </c>
      <c r="O29" s="170"/>
    </row>
    <row r="30" spans="1:57" ht="12.75">
      <c r="A30" s="184"/>
      <c r="B30" s="185" t="s">
        <v>73</v>
      </c>
      <c r="C30" s="186" t="str">
        <f>CONCATENATE(B27," ",C27)</f>
        <v>61 Upravy povrchů vnitřní</v>
      </c>
      <c r="D30" s="187"/>
      <c r="E30" s="188"/>
      <c r="F30" s="189"/>
      <c r="G30" s="190">
        <f>SUM(G27:G29)</f>
        <v>0</v>
      </c>
      <c r="O30" s="170">
        <v>4</v>
      </c>
      <c r="BA30" s="191">
        <f>SUM(BA27:BA29)</f>
        <v>0</v>
      </c>
      <c r="BB30" s="191">
        <f>SUM(BB27:BB29)</f>
        <v>0</v>
      </c>
      <c r="BC30" s="191">
        <f>SUM(BC27:BC29)</f>
        <v>0</v>
      </c>
      <c r="BD30" s="191">
        <f>SUM(BD27:BD29)</f>
        <v>0</v>
      </c>
      <c r="BE30" s="191">
        <f>SUM(BE27:BE29)</f>
        <v>0</v>
      </c>
    </row>
    <row r="31" spans="1:15" ht="12.75">
      <c r="A31" s="163" t="s">
        <v>72</v>
      </c>
      <c r="B31" s="164" t="s">
        <v>116</v>
      </c>
      <c r="C31" s="165" t="s">
        <v>117</v>
      </c>
      <c r="D31" s="166"/>
      <c r="E31" s="167"/>
      <c r="F31" s="167"/>
      <c r="G31" s="168"/>
      <c r="H31" s="169"/>
      <c r="I31" s="169"/>
      <c r="O31" s="170">
        <v>1</v>
      </c>
    </row>
    <row r="32" spans="1:104" ht="22.5">
      <c r="A32" s="171">
        <v>9</v>
      </c>
      <c r="B32" s="172" t="s">
        <v>118</v>
      </c>
      <c r="C32" s="173" t="s">
        <v>119</v>
      </c>
      <c r="D32" s="174" t="s">
        <v>120</v>
      </c>
      <c r="E32" s="175">
        <v>0.483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2.5</v>
      </c>
    </row>
    <row r="33" spans="1:15" ht="12.75">
      <c r="A33" s="178"/>
      <c r="B33" s="180"/>
      <c r="C33" s="225" t="s">
        <v>121</v>
      </c>
      <c r="D33" s="226"/>
      <c r="E33" s="181">
        <v>0.483</v>
      </c>
      <c r="F33" s="182"/>
      <c r="G33" s="183"/>
      <c r="M33" s="179" t="s">
        <v>121</v>
      </c>
      <c r="O33" s="170"/>
    </row>
    <row r="34" spans="1:104" ht="22.5">
      <c r="A34" s="171">
        <v>10</v>
      </c>
      <c r="B34" s="172" t="s">
        <v>122</v>
      </c>
      <c r="C34" s="173" t="s">
        <v>123</v>
      </c>
      <c r="D34" s="174" t="s">
        <v>84</v>
      </c>
      <c r="E34" s="175">
        <v>101.542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0.02835</v>
      </c>
    </row>
    <row r="35" spans="1:15" ht="12.75">
      <c r="A35" s="178"/>
      <c r="B35" s="180"/>
      <c r="C35" s="225" t="s">
        <v>124</v>
      </c>
      <c r="D35" s="226"/>
      <c r="E35" s="181">
        <v>67.7227</v>
      </c>
      <c r="F35" s="182"/>
      <c r="G35" s="183"/>
      <c r="M35" s="179" t="s">
        <v>124</v>
      </c>
      <c r="O35" s="170"/>
    </row>
    <row r="36" spans="1:15" ht="12.75">
      <c r="A36" s="178"/>
      <c r="B36" s="180"/>
      <c r="C36" s="225" t="s">
        <v>125</v>
      </c>
      <c r="D36" s="226"/>
      <c r="E36" s="181">
        <v>11.245</v>
      </c>
      <c r="F36" s="182"/>
      <c r="G36" s="183"/>
      <c r="M36" s="179" t="s">
        <v>125</v>
      </c>
      <c r="O36" s="170"/>
    </row>
    <row r="37" spans="1:15" ht="12.75">
      <c r="A37" s="178"/>
      <c r="B37" s="180"/>
      <c r="C37" s="225" t="s">
        <v>126</v>
      </c>
      <c r="D37" s="226"/>
      <c r="E37" s="181">
        <v>22.5742</v>
      </c>
      <c r="F37" s="182"/>
      <c r="G37" s="183"/>
      <c r="M37" s="179" t="s">
        <v>126</v>
      </c>
      <c r="O37" s="170"/>
    </row>
    <row r="38" spans="1:57" ht="12.75">
      <c r="A38" s="184"/>
      <c r="B38" s="185" t="s">
        <v>73</v>
      </c>
      <c r="C38" s="186" t="str">
        <f>CONCATENATE(B31," ",C31)</f>
        <v>63 Podlahy a podlahové konstrukce</v>
      </c>
      <c r="D38" s="187"/>
      <c r="E38" s="188"/>
      <c r="F38" s="189"/>
      <c r="G38" s="190">
        <f>SUM(G31:G37)</f>
        <v>0</v>
      </c>
      <c r="O38" s="170">
        <v>4</v>
      </c>
      <c r="BA38" s="191">
        <f>SUM(BA31:BA37)</f>
        <v>0</v>
      </c>
      <c r="BB38" s="191">
        <f>SUM(BB31:BB37)</f>
        <v>0</v>
      </c>
      <c r="BC38" s="191">
        <f>SUM(BC31:BC37)</f>
        <v>0</v>
      </c>
      <c r="BD38" s="191">
        <f>SUM(BD31:BD37)</f>
        <v>0</v>
      </c>
      <c r="BE38" s="191">
        <f>SUM(BE31:BE37)</f>
        <v>0</v>
      </c>
    </row>
    <row r="39" spans="1:15" ht="12.75">
      <c r="A39" s="163" t="s">
        <v>72</v>
      </c>
      <c r="B39" s="164" t="s">
        <v>127</v>
      </c>
      <c r="C39" s="165" t="s">
        <v>128</v>
      </c>
      <c r="D39" s="166"/>
      <c r="E39" s="167"/>
      <c r="F39" s="167"/>
      <c r="G39" s="168"/>
      <c r="H39" s="169"/>
      <c r="I39" s="169"/>
      <c r="O39" s="170">
        <v>1</v>
      </c>
    </row>
    <row r="40" spans="1:104" ht="22.5">
      <c r="A40" s="171">
        <v>11</v>
      </c>
      <c r="B40" s="172" t="s">
        <v>129</v>
      </c>
      <c r="C40" s="173" t="s">
        <v>130</v>
      </c>
      <c r="D40" s="174" t="s">
        <v>102</v>
      </c>
      <c r="E40" s="175">
        <v>2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0.03111</v>
      </c>
    </row>
    <row r="41" spans="1:104" ht="22.5">
      <c r="A41" s="171">
        <v>12</v>
      </c>
      <c r="B41" s="172" t="s">
        <v>131</v>
      </c>
      <c r="C41" s="173" t="s">
        <v>132</v>
      </c>
      <c r="D41" s="174" t="s">
        <v>102</v>
      </c>
      <c r="E41" s="175">
        <v>2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0.06615</v>
      </c>
    </row>
    <row r="42" spans="1:57" ht="12.75">
      <c r="A42" s="184"/>
      <c r="B42" s="185" t="s">
        <v>73</v>
      </c>
      <c r="C42" s="186" t="str">
        <f>CONCATENATE(B39," ",C39)</f>
        <v>64 Výplně otvorů</v>
      </c>
      <c r="D42" s="187"/>
      <c r="E42" s="188"/>
      <c r="F42" s="189"/>
      <c r="G42" s="190">
        <f>SUM(G39:G41)</f>
        <v>0</v>
      </c>
      <c r="O42" s="170">
        <v>4</v>
      </c>
      <c r="BA42" s="191">
        <f>SUM(BA39:BA41)</f>
        <v>0</v>
      </c>
      <c r="BB42" s="191">
        <f>SUM(BB39:BB41)</f>
        <v>0</v>
      </c>
      <c r="BC42" s="191">
        <f>SUM(BC39:BC41)</f>
        <v>0</v>
      </c>
      <c r="BD42" s="191">
        <f>SUM(BD39:BD41)</f>
        <v>0</v>
      </c>
      <c r="BE42" s="191">
        <f>SUM(BE39:BE41)</f>
        <v>0</v>
      </c>
    </row>
    <row r="43" spans="1:15" ht="12.75">
      <c r="A43" s="163" t="s">
        <v>72</v>
      </c>
      <c r="B43" s="164" t="s">
        <v>133</v>
      </c>
      <c r="C43" s="165" t="s">
        <v>134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13</v>
      </c>
      <c r="B44" s="172" t="s">
        <v>135</v>
      </c>
      <c r="C44" s="173" t="s">
        <v>136</v>
      </c>
      <c r="D44" s="174" t="s">
        <v>84</v>
      </c>
      <c r="E44" s="175">
        <v>77.7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0.00121</v>
      </c>
    </row>
    <row r="45" spans="1:15" ht="12.75">
      <c r="A45" s="178"/>
      <c r="B45" s="180"/>
      <c r="C45" s="225" t="s">
        <v>137</v>
      </c>
      <c r="D45" s="226"/>
      <c r="E45" s="181">
        <v>77.7</v>
      </c>
      <c r="F45" s="182"/>
      <c r="G45" s="183"/>
      <c r="M45" s="179" t="s">
        <v>137</v>
      </c>
      <c r="O45" s="170"/>
    </row>
    <row r="46" spans="1:57" ht="12.75">
      <c r="A46" s="184"/>
      <c r="B46" s="185" t="s">
        <v>73</v>
      </c>
      <c r="C46" s="186" t="str">
        <f>CONCATENATE(B43," ",C43)</f>
        <v>94 Lešení a stavební výtahy</v>
      </c>
      <c r="D46" s="187"/>
      <c r="E46" s="188"/>
      <c r="F46" s="189"/>
      <c r="G46" s="190">
        <f>SUM(G43:G45)</f>
        <v>0</v>
      </c>
      <c r="O46" s="170">
        <v>4</v>
      </c>
      <c r="BA46" s="191">
        <f>SUM(BA43:BA45)</f>
        <v>0</v>
      </c>
      <c r="BB46" s="191">
        <f>SUM(BB43:BB45)</f>
        <v>0</v>
      </c>
      <c r="BC46" s="191">
        <f>SUM(BC43:BC45)</f>
        <v>0</v>
      </c>
      <c r="BD46" s="191">
        <f>SUM(BD43:BD45)</f>
        <v>0</v>
      </c>
      <c r="BE46" s="191">
        <f>SUM(BE43:BE45)</f>
        <v>0</v>
      </c>
    </row>
    <row r="47" spans="1:15" ht="12.75">
      <c r="A47" s="163" t="s">
        <v>72</v>
      </c>
      <c r="B47" s="164" t="s">
        <v>138</v>
      </c>
      <c r="C47" s="165" t="s">
        <v>139</v>
      </c>
      <c r="D47" s="166"/>
      <c r="E47" s="167"/>
      <c r="F47" s="167"/>
      <c r="G47" s="168"/>
      <c r="H47" s="169"/>
      <c r="I47" s="169"/>
      <c r="O47" s="170">
        <v>1</v>
      </c>
    </row>
    <row r="48" spans="1:104" ht="12.75">
      <c r="A48" s="171">
        <v>14</v>
      </c>
      <c r="B48" s="172" t="s">
        <v>140</v>
      </c>
      <c r="C48" s="173" t="s">
        <v>141</v>
      </c>
      <c r="D48" s="174" t="s">
        <v>84</v>
      </c>
      <c r="E48" s="175">
        <v>10.2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0.00067</v>
      </c>
    </row>
    <row r="49" spans="1:15" ht="12.75">
      <c r="A49" s="178"/>
      <c r="B49" s="180"/>
      <c r="C49" s="225" t="s">
        <v>142</v>
      </c>
      <c r="D49" s="226"/>
      <c r="E49" s="181">
        <v>10.2</v>
      </c>
      <c r="F49" s="182"/>
      <c r="G49" s="183"/>
      <c r="M49" s="179" t="s">
        <v>142</v>
      </c>
      <c r="O49" s="170"/>
    </row>
    <row r="50" spans="1:104" ht="12.75">
      <c r="A50" s="171">
        <v>15</v>
      </c>
      <c r="B50" s="172" t="s">
        <v>143</v>
      </c>
      <c r="C50" s="173" t="s">
        <v>144</v>
      </c>
      <c r="D50" s="174" t="s">
        <v>84</v>
      </c>
      <c r="E50" s="175">
        <v>38.1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0.00067</v>
      </c>
    </row>
    <row r="51" spans="1:15" ht="12.75">
      <c r="A51" s="178"/>
      <c r="B51" s="180"/>
      <c r="C51" s="225" t="s">
        <v>145</v>
      </c>
      <c r="D51" s="226"/>
      <c r="E51" s="181">
        <v>38.1</v>
      </c>
      <c r="F51" s="182"/>
      <c r="G51" s="183"/>
      <c r="M51" s="179" t="s">
        <v>145</v>
      </c>
      <c r="O51" s="170"/>
    </row>
    <row r="52" spans="1:104" ht="12.75">
      <c r="A52" s="171">
        <v>16</v>
      </c>
      <c r="B52" s="172" t="s">
        <v>146</v>
      </c>
      <c r="C52" s="173" t="s">
        <v>147</v>
      </c>
      <c r="D52" s="174" t="s">
        <v>102</v>
      </c>
      <c r="E52" s="175">
        <v>2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1</v>
      </c>
      <c r="CZ52" s="146">
        <v>0</v>
      </c>
    </row>
    <row r="53" spans="1:104" ht="12.75">
      <c r="A53" s="171">
        <v>17</v>
      </c>
      <c r="B53" s="172" t="s">
        <v>148</v>
      </c>
      <c r="C53" s="173" t="s">
        <v>149</v>
      </c>
      <c r="D53" s="174" t="s">
        <v>84</v>
      </c>
      <c r="E53" s="175">
        <v>3.6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1</v>
      </c>
      <c r="CZ53" s="146">
        <v>0.00117</v>
      </c>
    </row>
    <row r="54" spans="1:15" ht="12.75">
      <c r="A54" s="178"/>
      <c r="B54" s="180"/>
      <c r="C54" s="225" t="s">
        <v>85</v>
      </c>
      <c r="D54" s="226"/>
      <c r="E54" s="181">
        <v>3.6</v>
      </c>
      <c r="F54" s="182"/>
      <c r="G54" s="183"/>
      <c r="M54" s="179" t="s">
        <v>85</v>
      </c>
      <c r="O54" s="170"/>
    </row>
    <row r="55" spans="1:57" ht="12.75">
      <c r="A55" s="184"/>
      <c r="B55" s="185" t="s">
        <v>73</v>
      </c>
      <c r="C55" s="186" t="str">
        <f>CONCATENATE(B47," ",C47)</f>
        <v>96 Bourání konstrukcí</v>
      </c>
      <c r="D55" s="187"/>
      <c r="E55" s="188"/>
      <c r="F55" s="189"/>
      <c r="G55" s="190">
        <f>SUM(G47:G54)</f>
        <v>0</v>
      </c>
      <c r="O55" s="170">
        <v>4</v>
      </c>
      <c r="BA55" s="191">
        <f>SUM(BA47:BA54)</f>
        <v>0</v>
      </c>
      <c r="BB55" s="191">
        <f>SUM(BB47:BB54)</f>
        <v>0</v>
      </c>
      <c r="BC55" s="191">
        <f>SUM(BC47:BC54)</f>
        <v>0</v>
      </c>
      <c r="BD55" s="191">
        <f>SUM(BD47:BD54)</f>
        <v>0</v>
      </c>
      <c r="BE55" s="191">
        <f>SUM(BE47:BE54)</f>
        <v>0</v>
      </c>
    </row>
    <row r="56" spans="1:15" ht="12.75">
      <c r="A56" s="163" t="s">
        <v>72</v>
      </c>
      <c r="B56" s="164" t="s">
        <v>150</v>
      </c>
      <c r="C56" s="165" t="s">
        <v>151</v>
      </c>
      <c r="D56" s="166"/>
      <c r="E56" s="167"/>
      <c r="F56" s="167"/>
      <c r="G56" s="168"/>
      <c r="H56" s="169"/>
      <c r="I56" s="169"/>
      <c r="O56" s="170">
        <v>1</v>
      </c>
    </row>
    <row r="57" spans="1:104" ht="12.75">
      <c r="A57" s="171">
        <v>18</v>
      </c>
      <c r="B57" s="172" t="s">
        <v>152</v>
      </c>
      <c r="C57" s="173" t="s">
        <v>153</v>
      </c>
      <c r="D57" s="174" t="s">
        <v>84</v>
      </c>
      <c r="E57" s="175">
        <v>3.6</v>
      </c>
      <c r="F57" s="175">
        <v>0</v>
      </c>
      <c r="G57" s="176">
        <f>E57*F57</f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1</v>
      </c>
      <c r="CZ57" s="146">
        <v>0.00054</v>
      </c>
    </row>
    <row r="58" spans="1:15" ht="12.75">
      <c r="A58" s="178"/>
      <c r="B58" s="180"/>
      <c r="C58" s="225" t="s">
        <v>85</v>
      </c>
      <c r="D58" s="226"/>
      <c r="E58" s="181">
        <v>3.6</v>
      </c>
      <c r="F58" s="182"/>
      <c r="G58" s="183"/>
      <c r="M58" s="179" t="s">
        <v>85</v>
      </c>
      <c r="O58" s="170"/>
    </row>
    <row r="59" spans="1:104" ht="22.5">
      <c r="A59" s="171">
        <v>19</v>
      </c>
      <c r="B59" s="172" t="s">
        <v>154</v>
      </c>
      <c r="C59" s="173" t="s">
        <v>155</v>
      </c>
      <c r="D59" s="174" t="s">
        <v>102</v>
      </c>
      <c r="E59" s="175">
        <v>4</v>
      </c>
      <c r="F59" s="175">
        <v>0</v>
      </c>
      <c r="G59" s="176">
        <f>E59*F59</f>
        <v>0</v>
      </c>
      <c r="O59" s="170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1</v>
      </c>
      <c r="CZ59" s="146">
        <v>0.00049</v>
      </c>
    </row>
    <row r="60" spans="1:104" ht="12.75">
      <c r="A60" s="171">
        <v>20</v>
      </c>
      <c r="B60" s="172" t="s">
        <v>156</v>
      </c>
      <c r="C60" s="173" t="s">
        <v>157</v>
      </c>
      <c r="D60" s="174" t="s">
        <v>158</v>
      </c>
      <c r="E60" s="175">
        <v>12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1</v>
      </c>
      <c r="CZ60" s="146">
        <v>0</v>
      </c>
    </row>
    <row r="61" spans="1:15" ht="12.75">
      <c r="A61" s="178"/>
      <c r="B61" s="180"/>
      <c r="C61" s="225" t="s">
        <v>159</v>
      </c>
      <c r="D61" s="226"/>
      <c r="E61" s="181">
        <v>12</v>
      </c>
      <c r="F61" s="182"/>
      <c r="G61" s="183"/>
      <c r="M61" s="179" t="s">
        <v>159</v>
      </c>
      <c r="O61" s="170"/>
    </row>
    <row r="62" spans="1:104" ht="12.75">
      <c r="A62" s="171">
        <v>21</v>
      </c>
      <c r="B62" s="172" t="s">
        <v>160</v>
      </c>
      <c r="C62" s="173" t="s">
        <v>161</v>
      </c>
      <c r="D62" s="174" t="s">
        <v>158</v>
      </c>
      <c r="E62" s="175">
        <v>8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1</v>
      </c>
      <c r="CZ62" s="146">
        <v>0</v>
      </c>
    </row>
    <row r="63" spans="1:15" ht="12.75">
      <c r="A63" s="178"/>
      <c r="B63" s="180"/>
      <c r="C63" s="225" t="s">
        <v>162</v>
      </c>
      <c r="D63" s="226"/>
      <c r="E63" s="181">
        <v>8</v>
      </c>
      <c r="F63" s="182"/>
      <c r="G63" s="183"/>
      <c r="M63" s="179" t="s">
        <v>162</v>
      </c>
      <c r="O63" s="170"/>
    </row>
    <row r="64" spans="1:57" ht="12.75">
      <c r="A64" s="184"/>
      <c r="B64" s="185" t="s">
        <v>73</v>
      </c>
      <c r="C64" s="186" t="str">
        <f>CONCATENATE(B56," ",C56)</f>
        <v>97 Prorážení otvorů</v>
      </c>
      <c r="D64" s="187"/>
      <c r="E64" s="188"/>
      <c r="F64" s="189"/>
      <c r="G64" s="190">
        <f>SUM(G56:G63)</f>
        <v>0</v>
      </c>
      <c r="O64" s="170">
        <v>4</v>
      </c>
      <c r="BA64" s="191">
        <f>SUM(BA56:BA63)</f>
        <v>0</v>
      </c>
      <c r="BB64" s="191">
        <f>SUM(BB56:BB63)</f>
        <v>0</v>
      </c>
      <c r="BC64" s="191">
        <f>SUM(BC56:BC63)</f>
        <v>0</v>
      </c>
      <c r="BD64" s="191">
        <f>SUM(BD56:BD63)</f>
        <v>0</v>
      </c>
      <c r="BE64" s="191">
        <f>SUM(BE56:BE63)</f>
        <v>0</v>
      </c>
    </row>
    <row r="65" spans="1:15" ht="12.75">
      <c r="A65" s="163" t="s">
        <v>72</v>
      </c>
      <c r="B65" s="164" t="s">
        <v>163</v>
      </c>
      <c r="C65" s="165" t="s">
        <v>164</v>
      </c>
      <c r="D65" s="166"/>
      <c r="E65" s="167"/>
      <c r="F65" s="167"/>
      <c r="G65" s="168"/>
      <c r="H65" s="169"/>
      <c r="I65" s="169"/>
      <c r="O65" s="170">
        <v>1</v>
      </c>
    </row>
    <row r="66" spans="1:104" ht="12.75">
      <c r="A66" s="171">
        <v>22</v>
      </c>
      <c r="B66" s="172" t="s">
        <v>165</v>
      </c>
      <c r="C66" s="173" t="s">
        <v>166</v>
      </c>
      <c r="D66" s="174" t="s">
        <v>105</v>
      </c>
      <c r="E66" s="175">
        <v>9.973970246</v>
      </c>
      <c r="F66" s="175">
        <v>0</v>
      </c>
      <c r="G66" s="176">
        <f>E66*F66</f>
        <v>0</v>
      </c>
      <c r="O66" s="170">
        <v>2</v>
      </c>
      <c r="AA66" s="146">
        <v>7</v>
      </c>
      <c r="AB66" s="146">
        <v>1</v>
      </c>
      <c r="AC66" s="146">
        <v>2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7</v>
      </c>
      <c r="CB66" s="177">
        <v>1</v>
      </c>
      <c r="CZ66" s="146">
        <v>0</v>
      </c>
    </row>
    <row r="67" spans="1:57" ht="12.75">
      <c r="A67" s="184"/>
      <c r="B67" s="185" t="s">
        <v>73</v>
      </c>
      <c r="C67" s="186" t="str">
        <f>CONCATENATE(B65," ",C65)</f>
        <v>99 Staveništní přesun hmot</v>
      </c>
      <c r="D67" s="187"/>
      <c r="E67" s="188"/>
      <c r="F67" s="189"/>
      <c r="G67" s="190">
        <f>SUM(G65:G66)</f>
        <v>0</v>
      </c>
      <c r="O67" s="170">
        <v>4</v>
      </c>
      <c r="BA67" s="191">
        <f>SUM(BA65:BA66)</f>
        <v>0</v>
      </c>
      <c r="BB67" s="191">
        <f>SUM(BB65:BB66)</f>
        <v>0</v>
      </c>
      <c r="BC67" s="191">
        <f>SUM(BC65:BC66)</f>
        <v>0</v>
      </c>
      <c r="BD67" s="191">
        <f>SUM(BD65:BD66)</f>
        <v>0</v>
      </c>
      <c r="BE67" s="191">
        <f>SUM(BE65:BE66)</f>
        <v>0</v>
      </c>
    </row>
    <row r="68" spans="1:15" ht="12.75">
      <c r="A68" s="163" t="s">
        <v>72</v>
      </c>
      <c r="B68" s="164" t="s">
        <v>167</v>
      </c>
      <c r="C68" s="165" t="s">
        <v>168</v>
      </c>
      <c r="D68" s="166"/>
      <c r="E68" s="167"/>
      <c r="F68" s="167"/>
      <c r="G68" s="168"/>
      <c r="H68" s="169"/>
      <c r="I68" s="169"/>
      <c r="O68" s="170">
        <v>1</v>
      </c>
    </row>
    <row r="69" spans="1:104" ht="22.5">
      <c r="A69" s="171">
        <v>23</v>
      </c>
      <c r="B69" s="172" t="s">
        <v>169</v>
      </c>
      <c r="C69" s="173" t="s">
        <v>170</v>
      </c>
      <c r="D69" s="174" t="s">
        <v>84</v>
      </c>
      <c r="E69" s="175">
        <v>67.7227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7</v>
      </c>
      <c r="CZ69" s="146">
        <v>0.00017</v>
      </c>
    </row>
    <row r="70" spans="1:104" ht="22.5">
      <c r="A70" s="171">
        <v>24</v>
      </c>
      <c r="B70" s="172" t="s">
        <v>171</v>
      </c>
      <c r="C70" s="173" t="s">
        <v>172</v>
      </c>
      <c r="D70" s="174" t="s">
        <v>84</v>
      </c>
      <c r="E70" s="175">
        <v>89.93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7">
        <v>1</v>
      </c>
      <c r="CB70" s="177">
        <v>7</v>
      </c>
      <c r="CZ70" s="146">
        <v>0.00017</v>
      </c>
    </row>
    <row r="71" spans="1:104" ht="12.75">
      <c r="A71" s="171">
        <v>25</v>
      </c>
      <c r="B71" s="172" t="s">
        <v>173</v>
      </c>
      <c r="C71" s="173" t="s">
        <v>174</v>
      </c>
      <c r="D71" s="174" t="s">
        <v>61</v>
      </c>
      <c r="E71" s="175"/>
      <c r="F71" s="175">
        <v>0</v>
      </c>
      <c r="G71" s="176">
        <f>E71*F71</f>
        <v>0</v>
      </c>
      <c r="O71" s="170">
        <v>2</v>
      </c>
      <c r="AA71" s="146">
        <v>7</v>
      </c>
      <c r="AB71" s="146">
        <v>1002</v>
      </c>
      <c r="AC71" s="146">
        <v>5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7</v>
      </c>
      <c r="CB71" s="177">
        <v>1002</v>
      </c>
      <c r="CZ71" s="146">
        <v>0</v>
      </c>
    </row>
    <row r="72" spans="1:57" ht="12.75">
      <c r="A72" s="184"/>
      <c r="B72" s="185" t="s">
        <v>73</v>
      </c>
      <c r="C72" s="186" t="str">
        <f>CONCATENATE(B68," ",C68)</f>
        <v>713 Izolace tepelné</v>
      </c>
      <c r="D72" s="187"/>
      <c r="E72" s="188"/>
      <c r="F72" s="189"/>
      <c r="G72" s="190">
        <f>SUM(G68:G71)</f>
        <v>0</v>
      </c>
      <c r="O72" s="170">
        <v>4</v>
      </c>
      <c r="BA72" s="191">
        <f>SUM(BA68:BA71)</f>
        <v>0</v>
      </c>
      <c r="BB72" s="191">
        <f>SUM(BB68:BB71)</f>
        <v>0</v>
      </c>
      <c r="BC72" s="191">
        <f>SUM(BC68:BC71)</f>
        <v>0</v>
      </c>
      <c r="BD72" s="191">
        <f>SUM(BD68:BD71)</f>
        <v>0</v>
      </c>
      <c r="BE72" s="191">
        <f>SUM(BE68:BE71)</f>
        <v>0</v>
      </c>
    </row>
    <row r="73" spans="1:15" ht="12.75">
      <c r="A73" s="163" t="s">
        <v>72</v>
      </c>
      <c r="B73" s="164" t="s">
        <v>175</v>
      </c>
      <c r="C73" s="165" t="s">
        <v>176</v>
      </c>
      <c r="D73" s="166"/>
      <c r="E73" s="167"/>
      <c r="F73" s="167"/>
      <c r="G73" s="168"/>
      <c r="H73" s="169"/>
      <c r="I73" s="169"/>
      <c r="O73" s="170">
        <v>1</v>
      </c>
    </row>
    <row r="74" spans="1:104" ht="12.75">
      <c r="A74" s="171">
        <v>26</v>
      </c>
      <c r="B74" s="172" t="s">
        <v>177</v>
      </c>
      <c r="C74" s="173" t="s">
        <v>178</v>
      </c>
      <c r="D74" s="174" t="s">
        <v>179</v>
      </c>
      <c r="E74" s="175">
        <v>1</v>
      </c>
      <c r="F74" s="175">
        <v>0</v>
      </c>
      <c r="G74" s="176">
        <f>E74*F74</f>
        <v>0</v>
      </c>
      <c r="O74" s="170">
        <v>2</v>
      </c>
      <c r="AA74" s="146">
        <v>12</v>
      </c>
      <c r="AB74" s="146">
        <v>0</v>
      </c>
      <c r="AC74" s="146">
        <v>47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12</v>
      </c>
      <c r="CB74" s="177">
        <v>0</v>
      </c>
      <c r="CZ74" s="146">
        <v>0</v>
      </c>
    </row>
    <row r="75" spans="1:57" ht="12.75">
      <c r="A75" s="184"/>
      <c r="B75" s="185" t="s">
        <v>73</v>
      </c>
      <c r="C75" s="186" t="str">
        <f>CONCATENATE(B73," ",C73)</f>
        <v>728 Elektroinstalace</v>
      </c>
      <c r="D75" s="187"/>
      <c r="E75" s="188"/>
      <c r="F75" s="189"/>
      <c r="G75" s="190">
        <f>SUM(G73:G74)</f>
        <v>0</v>
      </c>
      <c r="O75" s="170">
        <v>4</v>
      </c>
      <c r="BA75" s="191">
        <f>SUM(BA73:BA74)</f>
        <v>0</v>
      </c>
      <c r="BB75" s="191">
        <f>SUM(BB73:BB74)</f>
        <v>0</v>
      </c>
      <c r="BC75" s="191">
        <f>SUM(BC73:BC74)</f>
        <v>0</v>
      </c>
      <c r="BD75" s="191">
        <f>SUM(BD73:BD74)</f>
        <v>0</v>
      </c>
      <c r="BE75" s="191">
        <f>SUM(BE73:BE74)</f>
        <v>0</v>
      </c>
    </row>
    <row r="76" spans="1:15" ht="12.75">
      <c r="A76" s="163" t="s">
        <v>72</v>
      </c>
      <c r="B76" s="164" t="s">
        <v>180</v>
      </c>
      <c r="C76" s="165" t="s">
        <v>181</v>
      </c>
      <c r="D76" s="166"/>
      <c r="E76" s="167"/>
      <c r="F76" s="167"/>
      <c r="G76" s="168"/>
      <c r="H76" s="169"/>
      <c r="I76" s="169"/>
      <c r="O76" s="170">
        <v>1</v>
      </c>
    </row>
    <row r="77" spans="1:104" ht="12.75">
      <c r="A77" s="171">
        <v>27</v>
      </c>
      <c r="B77" s="172" t="s">
        <v>182</v>
      </c>
      <c r="C77" s="173" t="s">
        <v>183</v>
      </c>
      <c r="D77" s="174" t="s">
        <v>84</v>
      </c>
      <c r="E77" s="175">
        <v>89.93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7</v>
      </c>
      <c r="CZ77" s="146">
        <v>0</v>
      </c>
    </row>
    <row r="78" spans="1:15" ht="12.75">
      <c r="A78" s="178"/>
      <c r="B78" s="180"/>
      <c r="C78" s="225" t="s">
        <v>184</v>
      </c>
      <c r="D78" s="226"/>
      <c r="E78" s="181">
        <v>102.03</v>
      </c>
      <c r="F78" s="182"/>
      <c r="G78" s="183"/>
      <c r="M78" s="179" t="s">
        <v>184</v>
      </c>
      <c r="O78" s="170"/>
    </row>
    <row r="79" spans="1:15" ht="12.75">
      <c r="A79" s="178"/>
      <c r="B79" s="180"/>
      <c r="C79" s="225" t="s">
        <v>96</v>
      </c>
      <c r="D79" s="226"/>
      <c r="E79" s="181">
        <v>-12.1</v>
      </c>
      <c r="F79" s="182"/>
      <c r="G79" s="183"/>
      <c r="M79" s="179" t="s">
        <v>96</v>
      </c>
      <c r="O79" s="170"/>
    </row>
    <row r="80" spans="1:104" ht="12.75">
      <c r="A80" s="171">
        <v>28</v>
      </c>
      <c r="B80" s="172" t="s">
        <v>185</v>
      </c>
      <c r="C80" s="173" t="s">
        <v>186</v>
      </c>
      <c r="D80" s="174" t="s">
        <v>84</v>
      </c>
      <c r="E80" s="175">
        <v>67.7227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0</v>
      </c>
    </row>
    <row r="81" spans="1:15" ht="12.75">
      <c r="A81" s="178"/>
      <c r="B81" s="180"/>
      <c r="C81" s="225" t="s">
        <v>187</v>
      </c>
      <c r="D81" s="226"/>
      <c r="E81" s="181">
        <v>67.7227</v>
      </c>
      <c r="F81" s="182"/>
      <c r="G81" s="183"/>
      <c r="M81" s="179" t="s">
        <v>187</v>
      </c>
      <c r="O81" s="170"/>
    </row>
    <row r="82" spans="1:104" ht="12.75">
      <c r="A82" s="171">
        <v>29</v>
      </c>
      <c r="B82" s="172" t="s">
        <v>188</v>
      </c>
      <c r="C82" s="173" t="s">
        <v>189</v>
      </c>
      <c r="D82" s="174" t="s">
        <v>102</v>
      </c>
      <c r="E82" s="175">
        <v>4</v>
      </c>
      <c r="F82" s="175">
        <v>0</v>
      </c>
      <c r="G82" s="176">
        <f>E82*F82</f>
        <v>0</v>
      </c>
      <c r="O82" s="170">
        <v>2</v>
      </c>
      <c r="AA82" s="146">
        <v>2</v>
      </c>
      <c r="AB82" s="146">
        <v>7</v>
      </c>
      <c r="AC82" s="146">
        <v>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2</v>
      </c>
      <c r="CB82" s="177">
        <v>7</v>
      </c>
      <c r="CZ82" s="146">
        <v>0.00182</v>
      </c>
    </row>
    <row r="83" spans="1:15" ht="12.75">
      <c r="A83" s="178"/>
      <c r="B83" s="180"/>
      <c r="C83" s="225" t="s">
        <v>190</v>
      </c>
      <c r="D83" s="226"/>
      <c r="E83" s="181">
        <v>2</v>
      </c>
      <c r="F83" s="182"/>
      <c r="G83" s="183"/>
      <c r="M83" s="179" t="s">
        <v>190</v>
      </c>
      <c r="O83" s="170"/>
    </row>
    <row r="84" spans="1:15" ht="12.75">
      <c r="A84" s="178"/>
      <c r="B84" s="180"/>
      <c r="C84" s="225" t="s">
        <v>191</v>
      </c>
      <c r="D84" s="226"/>
      <c r="E84" s="181">
        <v>2</v>
      </c>
      <c r="F84" s="182"/>
      <c r="G84" s="183"/>
      <c r="M84" s="179" t="s">
        <v>191</v>
      </c>
      <c r="O84" s="170"/>
    </row>
    <row r="85" spans="1:104" ht="12.75">
      <c r="A85" s="171">
        <v>30</v>
      </c>
      <c r="B85" s="172" t="s">
        <v>192</v>
      </c>
      <c r="C85" s="173" t="s">
        <v>193</v>
      </c>
      <c r="D85" s="174" t="s">
        <v>102</v>
      </c>
      <c r="E85" s="175">
        <v>2</v>
      </c>
      <c r="F85" s="175">
        <v>0</v>
      </c>
      <c r="G85" s="176">
        <f>E85*F85</f>
        <v>0</v>
      </c>
      <c r="O85" s="170">
        <v>2</v>
      </c>
      <c r="AA85" s="146">
        <v>3</v>
      </c>
      <c r="AB85" s="146">
        <v>7</v>
      </c>
      <c r="AC85" s="146">
        <v>61161725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3</v>
      </c>
      <c r="CB85" s="177">
        <v>7</v>
      </c>
      <c r="CZ85" s="146">
        <v>0.022</v>
      </c>
    </row>
    <row r="86" spans="1:104" ht="12.75">
      <c r="A86" s="171">
        <v>31</v>
      </c>
      <c r="B86" s="172" t="s">
        <v>194</v>
      </c>
      <c r="C86" s="173" t="s">
        <v>195</v>
      </c>
      <c r="D86" s="174" t="s">
        <v>61</v>
      </c>
      <c r="E86" s="175"/>
      <c r="F86" s="175">
        <v>0</v>
      </c>
      <c r="G86" s="176">
        <f>E86*F86</f>
        <v>0</v>
      </c>
      <c r="O86" s="170">
        <v>2</v>
      </c>
      <c r="AA86" s="146">
        <v>7</v>
      </c>
      <c r="AB86" s="146">
        <v>1002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7</v>
      </c>
      <c r="CB86" s="177">
        <v>1002</v>
      </c>
      <c r="CZ86" s="146">
        <v>0</v>
      </c>
    </row>
    <row r="87" spans="1:57" ht="12.75">
      <c r="A87" s="184"/>
      <c r="B87" s="185" t="s">
        <v>73</v>
      </c>
      <c r="C87" s="186" t="str">
        <f>CONCATENATE(B76," ",C76)</f>
        <v>766 Konstrukce truhlářské</v>
      </c>
      <c r="D87" s="187"/>
      <c r="E87" s="188"/>
      <c r="F87" s="189"/>
      <c r="G87" s="190">
        <f>SUM(G76:G86)</f>
        <v>0</v>
      </c>
      <c r="O87" s="170">
        <v>4</v>
      </c>
      <c r="BA87" s="191">
        <f>SUM(BA76:BA86)</f>
        <v>0</v>
      </c>
      <c r="BB87" s="191">
        <f>SUM(BB76:BB86)</f>
        <v>0</v>
      </c>
      <c r="BC87" s="191">
        <f>SUM(BC76:BC86)</f>
        <v>0</v>
      </c>
      <c r="BD87" s="191">
        <f>SUM(BD76:BD86)</f>
        <v>0</v>
      </c>
      <c r="BE87" s="191">
        <f>SUM(BE76:BE86)</f>
        <v>0</v>
      </c>
    </row>
    <row r="88" spans="1:15" ht="12.75">
      <c r="A88" s="163" t="s">
        <v>72</v>
      </c>
      <c r="B88" s="164" t="s">
        <v>196</v>
      </c>
      <c r="C88" s="165" t="s">
        <v>197</v>
      </c>
      <c r="D88" s="166"/>
      <c r="E88" s="167"/>
      <c r="F88" s="167"/>
      <c r="G88" s="168"/>
      <c r="H88" s="169"/>
      <c r="I88" s="169"/>
      <c r="O88" s="170">
        <v>1</v>
      </c>
    </row>
    <row r="89" spans="1:104" ht="22.5">
      <c r="A89" s="171">
        <v>32</v>
      </c>
      <c r="B89" s="172" t="s">
        <v>198</v>
      </c>
      <c r="C89" s="173" t="s">
        <v>199</v>
      </c>
      <c r="D89" s="174" t="s">
        <v>158</v>
      </c>
      <c r="E89" s="175">
        <v>33.23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7</v>
      </c>
      <c r="CZ89" s="146">
        <v>0.00059</v>
      </c>
    </row>
    <row r="90" spans="1:15" ht="12.75">
      <c r="A90" s="178"/>
      <c r="B90" s="180"/>
      <c r="C90" s="225" t="s">
        <v>200</v>
      </c>
      <c r="D90" s="226"/>
      <c r="E90" s="181">
        <v>33.23</v>
      </c>
      <c r="F90" s="182"/>
      <c r="G90" s="183"/>
      <c r="M90" s="179" t="s">
        <v>200</v>
      </c>
      <c r="O90" s="170"/>
    </row>
    <row r="91" spans="1:104" ht="12.75">
      <c r="A91" s="171">
        <v>33</v>
      </c>
      <c r="B91" s="172" t="s">
        <v>201</v>
      </c>
      <c r="C91" s="173" t="s">
        <v>202</v>
      </c>
      <c r="D91" s="174" t="s">
        <v>158</v>
      </c>
      <c r="E91" s="175">
        <v>34.03</v>
      </c>
      <c r="F91" s="175">
        <v>0</v>
      </c>
      <c r="G91" s="176">
        <f>E91*F91</f>
        <v>0</v>
      </c>
      <c r="O91" s="170">
        <v>2</v>
      </c>
      <c r="AA91" s="146">
        <v>1</v>
      </c>
      <c r="AB91" s="146">
        <v>7</v>
      </c>
      <c r="AC91" s="146">
        <v>7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</v>
      </c>
      <c r="CB91" s="177">
        <v>7</v>
      </c>
      <c r="CZ91" s="146">
        <v>3E-05</v>
      </c>
    </row>
    <row r="92" spans="1:15" ht="12.75">
      <c r="A92" s="178"/>
      <c r="B92" s="180"/>
      <c r="C92" s="225" t="s">
        <v>203</v>
      </c>
      <c r="D92" s="226"/>
      <c r="E92" s="181">
        <v>34.03</v>
      </c>
      <c r="F92" s="182"/>
      <c r="G92" s="183"/>
      <c r="M92" s="179" t="s">
        <v>203</v>
      </c>
      <c r="O92" s="170"/>
    </row>
    <row r="93" spans="1:104" ht="12.75">
      <c r="A93" s="171">
        <v>34</v>
      </c>
      <c r="B93" s="172" t="s">
        <v>204</v>
      </c>
      <c r="C93" s="173" t="s">
        <v>205</v>
      </c>
      <c r="D93" s="174" t="s">
        <v>84</v>
      </c>
      <c r="E93" s="175">
        <v>33.6162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7</v>
      </c>
      <c r="AC93" s="146">
        <v>7</v>
      </c>
      <c r="AZ93" s="146">
        <v>2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7</v>
      </c>
      <c r="CZ93" s="146">
        <v>0.0004</v>
      </c>
    </row>
    <row r="94" spans="1:15" ht="12.75">
      <c r="A94" s="178"/>
      <c r="B94" s="180"/>
      <c r="C94" s="225" t="s">
        <v>206</v>
      </c>
      <c r="D94" s="226"/>
      <c r="E94" s="181">
        <v>33.6162</v>
      </c>
      <c r="F94" s="182"/>
      <c r="G94" s="183"/>
      <c r="M94" s="179" t="s">
        <v>206</v>
      </c>
      <c r="O94" s="170"/>
    </row>
    <row r="95" spans="1:104" ht="22.5">
      <c r="A95" s="171">
        <v>35</v>
      </c>
      <c r="B95" s="172" t="s">
        <v>207</v>
      </c>
      <c r="C95" s="173" t="s">
        <v>208</v>
      </c>
      <c r="D95" s="174" t="s">
        <v>84</v>
      </c>
      <c r="E95" s="175">
        <v>67.7227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7</v>
      </c>
      <c r="AC95" s="146">
        <v>7</v>
      </c>
      <c r="AZ95" s="146">
        <v>2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7</v>
      </c>
      <c r="CZ95" s="146">
        <v>0.00036</v>
      </c>
    </row>
    <row r="96" spans="1:104" ht="22.5">
      <c r="A96" s="171">
        <v>36</v>
      </c>
      <c r="B96" s="172" t="s">
        <v>209</v>
      </c>
      <c r="C96" s="173" t="s">
        <v>210</v>
      </c>
      <c r="D96" s="174" t="s">
        <v>84</v>
      </c>
      <c r="E96" s="175">
        <v>34.6247</v>
      </c>
      <c r="F96" s="175">
        <v>0</v>
      </c>
      <c r="G96" s="176">
        <f>E96*F96</f>
        <v>0</v>
      </c>
      <c r="O96" s="170">
        <v>2</v>
      </c>
      <c r="AA96" s="146">
        <v>3</v>
      </c>
      <c r="AB96" s="146">
        <v>7</v>
      </c>
      <c r="AC96" s="146" t="s">
        <v>209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3</v>
      </c>
      <c r="CB96" s="177">
        <v>7</v>
      </c>
      <c r="CZ96" s="146">
        <v>0.00295</v>
      </c>
    </row>
    <row r="97" spans="1:15" ht="12.75">
      <c r="A97" s="178"/>
      <c r="B97" s="180"/>
      <c r="C97" s="225" t="s">
        <v>211</v>
      </c>
      <c r="D97" s="226"/>
      <c r="E97" s="181">
        <v>34.6247</v>
      </c>
      <c r="F97" s="182"/>
      <c r="G97" s="183"/>
      <c r="M97" s="179" t="s">
        <v>211</v>
      </c>
      <c r="O97" s="170"/>
    </row>
    <row r="98" spans="1:104" ht="22.5">
      <c r="A98" s="171">
        <v>37</v>
      </c>
      <c r="B98" s="172" t="s">
        <v>212</v>
      </c>
      <c r="C98" s="173" t="s">
        <v>213</v>
      </c>
      <c r="D98" s="174" t="s">
        <v>84</v>
      </c>
      <c r="E98" s="175">
        <v>69.7544</v>
      </c>
      <c r="F98" s="175">
        <v>0</v>
      </c>
      <c r="G98" s="176">
        <f>E98*F98</f>
        <v>0</v>
      </c>
      <c r="O98" s="170">
        <v>2</v>
      </c>
      <c r="AA98" s="146">
        <v>3</v>
      </c>
      <c r="AB98" s="146">
        <v>7</v>
      </c>
      <c r="AC98" s="146">
        <v>69741049</v>
      </c>
      <c r="AZ98" s="146">
        <v>2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3</v>
      </c>
      <c r="CB98" s="177">
        <v>7</v>
      </c>
      <c r="CZ98" s="146">
        <v>0.00186</v>
      </c>
    </row>
    <row r="99" spans="1:15" ht="12.75">
      <c r="A99" s="178"/>
      <c r="B99" s="180"/>
      <c r="C99" s="225" t="s">
        <v>214</v>
      </c>
      <c r="D99" s="226"/>
      <c r="E99" s="181">
        <v>69.7544</v>
      </c>
      <c r="F99" s="182"/>
      <c r="G99" s="183"/>
      <c r="M99" s="179" t="s">
        <v>214</v>
      </c>
      <c r="O99" s="170"/>
    </row>
    <row r="100" spans="1:104" ht="12.75">
      <c r="A100" s="171">
        <v>38</v>
      </c>
      <c r="B100" s="172" t="s">
        <v>215</v>
      </c>
      <c r="C100" s="173" t="s">
        <v>216</v>
      </c>
      <c r="D100" s="174" t="s">
        <v>158</v>
      </c>
      <c r="E100" s="175">
        <v>35.0509</v>
      </c>
      <c r="F100" s="175">
        <v>0</v>
      </c>
      <c r="G100" s="176">
        <f>E100*F100</f>
        <v>0</v>
      </c>
      <c r="O100" s="170">
        <v>2</v>
      </c>
      <c r="AA100" s="146">
        <v>3</v>
      </c>
      <c r="AB100" s="146">
        <v>7</v>
      </c>
      <c r="AC100" s="146">
        <v>69751004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3</v>
      </c>
      <c r="CB100" s="177">
        <v>7</v>
      </c>
      <c r="CZ100" s="146">
        <v>0.0002</v>
      </c>
    </row>
    <row r="101" spans="1:15" ht="12.75">
      <c r="A101" s="178"/>
      <c r="B101" s="180"/>
      <c r="C101" s="225" t="s">
        <v>217</v>
      </c>
      <c r="D101" s="226"/>
      <c r="E101" s="181">
        <v>35.0509</v>
      </c>
      <c r="F101" s="182"/>
      <c r="G101" s="183"/>
      <c r="M101" s="179" t="s">
        <v>217</v>
      </c>
      <c r="O101" s="170"/>
    </row>
    <row r="102" spans="1:104" ht="12.75">
      <c r="A102" s="171">
        <v>39</v>
      </c>
      <c r="B102" s="172" t="s">
        <v>218</v>
      </c>
      <c r="C102" s="173" t="s">
        <v>219</v>
      </c>
      <c r="D102" s="174" t="s">
        <v>61</v>
      </c>
      <c r="E102" s="175"/>
      <c r="F102" s="175">
        <v>0</v>
      </c>
      <c r="G102" s="176">
        <f>E102*F102</f>
        <v>0</v>
      </c>
      <c r="O102" s="170">
        <v>2</v>
      </c>
      <c r="AA102" s="146">
        <v>7</v>
      </c>
      <c r="AB102" s="146">
        <v>1002</v>
      </c>
      <c r="AC102" s="146">
        <v>5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7</v>
      </c>
      <c r="CB102" s="177">
        <v>1002</v>
      </c>
      <c r="CZ102" s="146">
        <v>0</v>
      </c>
    </row>
    <row r="103" spans="1:57" ht="12.75">
      <c r="A103" s="184"/>
      <c r="B103" s="185" t="s">
        <v>73</v>
      </c>
      <c r="C103" s="186" t="str">
        <f>CONCATENATE(B88," ",C88)</f>
        <v>776 Podlahy povlakové</v>
      </c>
      <c r="D103" s="187"/>
      <c r="E103" s="188"/>
      <c r="F103" s="189"/>
      <c r="G103" s="190">
        <f>SUM(G88:G102)</f>
        <v>0</v>
      </c>
      <c r="O103" s="170">
        <v>4</v>
      </c>
      <c r="BA103" s="191">
        <f>SUM(BA88:BA102)</f>
        <v>0</v>
      </c>
      <c r="BB103" s="191">
        <f>SUM(BB88:BB102)</f>
        <v>0</v>
      </c>
      <c r="BC103" s="191">
        <f>SUM(BC88:BC102)</f>
        <v>0</v>
      </c>
      <c r="BD103" s="191">
        <f>SUM(BD88:BD102)</f>
        <v>0</v>
      </c>
      <c r="BE103" s="191">
        <f>SUM(BE88:BE102)</f>
        <v>0</v>
      </c>
    </row>
    <row r="104" spans="1:15" ht="12.75">
      <c r="A104" s="163" t="s">
        <v>72</v>
      </c>
      <c r="B104" s="164" t="s">
        <v>220</v>
      </c>
      <c r="C104" s="165" t="s">
        <v>221</v>
      </c>
      <c r="D104" s="166"/>
      <c r="E104" s="167"/>
      <c r="F104" s="167"/>
      <c r="G104" s="168"/>
      <c r="H104" s="169"/>
      <c r="I104" s="169"/>
      <c r="O104" s="170">
        <v>1</v>
      </c>
    </row>
    <row r="105" spans="1:104" ht="12.75">
      <c r="A105" s="171">
        <v>40</v>
      </c>
      <c r="B105" s="172" t="s">
        <v>222</v>
      </c>
      <c r="C105" s="173" t="s">
        <v>223</v>
      </c>
      <c r="D105" s="174" t="s">
        <v>84</v>
      </c>
      <c r="E105" s="175">
        <v>410.2242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7</v>
      </c>
      <c r="AC105" s="146">
        <v>7</v>
      </c>
      <c r="AZ105" s="146">
        <v>2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7">
        <v>1</v>
      </c>
      <c r="CB105" s="177">
        <v>7</v>
      </c>
      <c r="CZ105" s="146">
        <v>0.00014</v>
      </c>
    </row>
    <row r="106" spans="1:104" ht="12.75">
      <c r="A106" s="171">
        <v>41</v>
      </c>
      <c r="B106" s="172" t="s">
        <v>224</v>
      </c>
      <c r="C106" s="173" t="s">
        <v>225</v>
      </c>
      <c r="D106" s="174" t="s">
        <v>84</v>
      </c>
      <c r="E106" s="175">
        <v>410.2242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7</v>
      </c>
      <c r="AC106" s="146">
        <v>7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</v>
      </c>
      <c r="CB106" s="177">
        <v>7</v>
      </c>
      <c r="CZ106" s="146">
        <v>0.00029</v>
      </c>
    </row>
    <row r="107" spans="1:15" ht="12.75">
      <c r="A107" s="178"/>
      <c r="B107" s="180"/>
      <c r="C107" s="225" t="s">
        <v>226</v>
      </c>
      <c r="D107" s="226"/>
      <c r="E107" s="181">
        <v>101.3419</v>
      </c>
      <c r="F107" s="182"/>
      <c r="G107" s="183"/>
      <c r="M107" s="179" t="s">
        <v>226</v>
      </c>
      <c r="O107" s="170"/>
    </row>
    <row r="108" spans="1:15" ht="12.75">
      <c r="A108" s="178"/>
      <c r="B108" s="180"/>
      <c r="C108" s="225" t="s">
        <v>227</v>
      </c>
      <c r="D108" s="226"/>
      <c r="E108" s="181">
        <v>17.1323</v>
      </c>
      <c r="F108" s="182"/>
      <c r="G108" s="183"/>
      <c r="M108" s="179" t="s">
        <v>227</v>
      </c>
      <c r="O108" s="170"/>
    </row>
    <row r="109" spans="1:15" ht="22.5">
      <c r="A109" s="178"/>
      <c r="B109" s="180"/>
      <c r="C109" s="225" t="s">
        <v>228</v>
      </c>
      <c r="D109" s="226"/>
      <c r="E109" s="181">
        <v>291.75</v>
      </c>
      <c r="F109" s="182"/>
      <c r="G109" s="183"/>
      <c r="M109" s="179" t="s">
        <v>228</v>
      </c>
      <c r="O109" s="170"/>
    </row>
    <row r="110" spans="1:57" ht="12.75">
      <c r="A110" s="184"/>
      <c r="B110" s="185" t="s">
        <v>73</v>
      </c>
      <c r="C110" s="186" t="str">
        <f>CONCATENATE(B104," ",C104)</f>
        <v>784 Malby</v>
      </c>
      <c r="D110" s="187"/>
      <c r="E110" s="188"/>
      <c r="F110" s="189"/>
      <c r="G110" s="190">
        <f>SUM(G104:G109)</f>
        <v>0</v>
      </c>
      <c r="O110" s="170">
        <v>4</v>
      </c>
      <c r="BA110" s="191">
        <f>SUM(BA104:BA109)</f>
        <v>0</v>
      </c>
      <c r="BB110" s="191">
        <f>SUM(BB104:BB109)</f>
        <v>0</v>
      </c>
      <c r="BC110" s="191">
        <f>SUM(BC104:BC109)</f>
        <v>0</v>
      </c>
      <c r="BD110" s="191">
        <f>SUM(BD104:BD109)</f>
        <v>0</v>
      </c>
      <c r="BE110" s="191">
        <f>SUM(BE104:BE109)</f>
        <v>0</v>
      </c>
    </row>
    <row r="111" spans="1:15" ht="12.75">
      <c r="A111" s="163" t="s">
        <v>72</v>
      </c>
      <c r="B111" s="164" t="s">
        <v>229</v>
      </c>
      <c r="C111" s="165" t="s">
        <v>230</v>
      </c>
      <c r="D111" s="166"/>
      <c r="E111" s="167"/>
      <c r="F111" s="167"/>
      <c r="G111" s="168"/>
      <c r="H111" s="169"/>
      <c r="I111" s="169"/>
      <c r="O111" s="170">
        <v>1</v>
      </c>
    </row>
    <row r="112" spans="1:104" ht="12.75">
      <c r="A112" s="171">
        <v>42</v>
      </c>
      <c r="B112" s="172" t="s">
        <v>231</v>
      </c>
      <c r="C112" s="173" t="s">
        <v>232</v>
      </c>
      <c r="D112" s="174" t="s">
        <v>84</v>
      </c>
      <c r="E112" s="175">
        <v>12.07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7</v>
      </c>
      <c r="CZ112" s="146">
        <v>0</v>
      </c>
    </row>
    <row r="113" spans="1:15" ht="12.75">
      <c r="A113" s="178"/>
      <c r="B113" s="180"/>
      <c r="C113" s="225" t="s">
        <v>233</v>
      </c>
      <c r="D113" s="226"/>
      <c r="E113" s="181">
        <v>10.71</v>
      </c>
      <c r="F113" s="182"/>
      <c r="G113" s="183"/>
      <c r="M113" s="179" t="s">
        <v>233</v>
      </c>
      <c r="O113" s="170"/>
    </row>
    <row r="114" spans="1:15" ht="12.75">
      <c r="A114" s="178"/>
      <c r="B114" s="180"/>
      <c r="C114" s="225" t="s">
        <v>234</v>
      </c>
      <c r="D114" s="226"/>
      <c r="E114" s="181">
        <v>1.36</v>
      </c>
      <c r="F114" s="182"/>
      <c r="G114" s="183"/>
      <c r="M114" s="179" t="s">
        <v>234</v>
      </c>
      <c r="O114" s="170"/>
    </row>
    <row r="115" spans="1:104" ht="12.75">
      <c r="A115" s="171">
        <v>43</v>
      </c>
      <c r="B115" s="172" t="s">
        <v>235</v>
      </c>
      <c r="C115" s="173" t="s">
        <v>236</v>
      </c>
      <c r="D115" s="174" t="s">
        <v>84</v>
      </c>
      <c r="E115" s="175">
        <v>12.07</v>
      </c>
      <c r="F115" s="175">
        <v>0</v>
      </c>
      <c r="G115" s="176">
        <f>E115*F115</f>
        <v>0</v>
      </c>
      <c r="O115" s="170">
        <v>2</v>
      </c>
      <c r="AA115" s="146">
        <v>12</v>
      </c>
      <c r="AB115" s="146">
        <v>0</v>
      </c>
      <c r="AC115" s="146">
        <v>8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12</v>
      </c>
      <c r="CB115" s="177">
        <v>0</v>
      </c>
      <c r="CZ115" s="146">
        <v>0</v>
      </c>
    </row>
    <row r="116" spans="1:104" ht="12.75">
      <c r="A116" s="171">
        <v>44</v>
      </c>
      <c r="B116" s="172" t="s">
        <v>237</v>
      </c>
      <c r="C116" s="173" t="s">
        <v>238</v>
      </c>
      <c r="D116" s="174" t="s">
        <v>61</v>
      </c>
      <c r="E116" s="175"/>
      <c r="F116" s="175">
        <v>0</v>
      </c>
      <c r="G116" s="176">
        <f>E116*F116</f>
        <v>0</v>
      </c>
      <c r="O116" s="170">
        <v>2</v>
      </c>
      <c r="AA116" s="146">
        <v>7</v>
      </c>
      <c r="AB116" s="146">
        <v>1002</v>
      </c>
      <c r="AC116" s="146">
        <v>5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7</v>
      </c>
      <c r="CB116" s="177">
        <v>1002</v>
      </c>
      <c r="CZ116" s="146">
        <v>0</v>
      </c>
    </row>
    <row r="117" spans="1:57" ht="12.75">
      <c r="A117" s="184"/>
      <c r="B117" s="185" t="s">
        <v>73</v>
      </c>
      <c r="C117" s="186" t="str">
        <f>CONCATENATE(B111," ",C111)</f>
        <v>787 Zasklívání</v>
      </c>
      <c r="D117" s="187"/>
      <c r="E117" s="188"/>
      <c r="F117" s="189"/>
      <c r="G117" s="190">
        <f>SUM(G111:G116)</f>
        <v>0</v>
      </c>
      <c r="O117" s="170">
        <v>4</v>
      </c>
      <c r="BA117" s="191">
        <f>SUM(BA111:BA116)</f>
        <v>0</v>
      </c>
      <c r="BB117" s="191">
        <f>SUM(BB111:BB116)</f>
        <v>0</v>
      </c>
      <c r="BC117" s="191">
        <f>SUM(BC111:BC116)</f>
        <v>0</v>
      </c>
      <c r="BD117" s="191">
        <f>SUM(BD111:BD116)</f>
        <v>0</v>
      </c>
      <c r="BE117" s="191">
        <f>SUM(BE111:BE116)</f>
        <v>0</v>
      </c>
    </row>
    <row r="118" spans="1:15" ht="12.75">
      <c r="A118" s="163" t="s">
        <v>72</v>
      </c>
      <c r="B118" s="164" t="s">
        <v>239</v>
      </c>
      <c r="C118" s="165" t="s">
        <v>240</v>
      </c>
      <c r="D118" s="166"/>
      <c r="E118" s="167"/>
      <c r="F118" s="167"/>
      <c r="G118" s="168"/>
      <c r="H118" s="169"/>
      <c r="I118" s="169"/>
      <c r="O118" s="170">
        <v>1</v>
      </c>
    </row>
    <row r="119" spans="1:104" ht="12.75">
      <c r="A119" s="171">
        <v>45</v>
      </c>
      <c r="B119" s="172" t="s">
        <v>241</v>
      </c>
      <c r="C119" s="173" t="s">
        <v>242</v>
      </c>
      <c r="D119" s="174" t="s">
        <v>105</v>
      </c>
      <c r="E119" s="175">
        <v>16.628039055</v>
      </c>
      <c r="F119" s="175">
        <v>0</v>
      </c>
      <c r="G119" s="176">
        <f>E119*F119</f>
        <v>0</v>
      </c>
      <c r="O119" s="170">
        <v>2</v>
      </c>
      <c r="AA119" s="146">
        <v>8</v>
      </c>
      <c r="AB119" s="146">
        <v>0</v>
      </c>
      <c r="AC119" s="146">
        <v>3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8</v>
      </c>
      <c r="CB119" s="177">
        <v>0</v>
      </c>
      <c r="CZ119" s="146">
        <v>0</v>
      </c>
    </row>
    <row r="120" spans="1:104" ht="12.75">
      <c r="A120" s="171">
        <v>46</v>
      </c>
      <c r="B120" s="172" t="s">
        <v>243</v>
      </c>
      <c r="C120" s="173" t="s">
        <v>244</v>
      </c>
      <c r="D120" s="174" t="s">
        <v>105</v>
      </c>
      <c r="E120" s="175">
        <v>149.652351495</v>
      </c>
      <c r="F120" s="175">
        <v>0</v>
      </c>
      <c r="G120" s="176">
        <f>E120*F120</f>
        <v>0</v>
      </c>
      <c r="O120" s="170">
        <v>2</v>
      </c>
      <c r="AA120" s="146">
        <v>8</v>
      </c>
      <c r="AB120" s="146">
        <v>0</v>
      </c>
      <c r="AC120" s="146">
        <v>3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8</v>
      </c>
      <c r="CB120" s="177">
        <v>0</v>
      </c>
      <c r="CZ120" s="146">
        <v>0</v>
      </c>
    </row>
    <row r="121" spans="1:104" ht="12.75">
      <c r="A121" s="171">
        <v>47</v>
      </c>
      <c r="B121" s="172" t="s">
        <v>245</v>
      </c>
      <c r="C121" s="173" t="s">
        <v>246</v>
      </c>
      <c r="D121" s="174" t="s">
        <v>105</v>
      </c>
      <c r="E121" s="175">
        <v>16.628039055</v>
      </c>
      <c r="F121" s="175">
        <v>0</v>
      </c>
      <c r="G121" s="176">
        <f>E121*F121</f>
        <v>0</v>
      </c>
      <c r="O121" s="170">
        <v>2</v>
      </c>
      <c r="AA121" s="146">
        <v>8</v>
      </c>
      <c r="AB121" s="146">
        <v>0</v>
      </c>
      <c r="AC121" s="146">
        <v>3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8</v>
      </c>
      <c r="CB121" s="177">
        <v>0</v>
      </c>
      <c r="CZ121" s="146">
        <v>0</v>
      </c>
    </row>
    <row r="122" spans="1:104" ht="12.75">
      <c r="A122" s="171">
        <v>48</v>
      </c>
      <c r="B122" s="172" t="s">
        <v>247</v>
      </c>
      <c r="C122" s="173" t="s">
        <v>248</v>
      </c>
      <c r="D122" s="174" t="s">
        <v>105</v>
      </c>
      <c r="E122" s="175">
        <v>66.51215622</v>
      </c>
      <c r="F122" s="175">
        <v>0</v>
      </c>
      <c r="G122" s="176">
        <f>E122*F122</f>
        <v>0</v>
      </c>
      <c r="O122" s="170">
        <v>2</v>
      </c>
      <c r="AA122" s="146">
        <v>8</v>
      </c>
      <c r="AB122" s="146">
        <v>0</v>
      </c>
      <c r="AC122" s="146">
        <v>3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8</v>
      </c>
      <c r="CB122" s="177">
        <v>0</v>
      </c>
      <c r="CZ122" s="146">
        <v>0</v>
      </c>
    </row>
    <row r="123" spans="1:104" ht="12.75">
      <c r="A123" s="171">
        <v>49</v>
      </c>
      <c r="B123" s="172" t="s">
        <v>249</v>
      </c>
      <c r="C123" s="173" t="s">
        <v>250</v>
      </c>
      <c r="D123" s="174" t="s">
        <v>105</v>
      </c>
      <c r="E123" s="175">
        <v>16.628039055</v>
      </c>
      <c r="F123" s="175">
        <v>0</v>
      </c>
      <c r="G123" s="176">
        <f>E123*F123</f>
        <v>0</v>
      </c>
      <c r="O123" s="170">
        <v>2</v>
      </c>
      <c r="AA123" s="146">
        <v>8</v>
      </c>
      <c r="AB123" s="146">
        <v>0</v>
      </c>
      <c r="AC123" s="146">
        <v>3</v>
      </c>
      <c r="AZ123" s="146">
        <v>1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8</v>
      </c>
      <c r="CB123" s="177">
        <v>0</v>
      </c>
      <c r="CZ123" s="146">
        <v>0</v>
      </c>
    </row>
    <row r="124" spans="1:57" ht="12.75">
      <c r="A124" s="184"/>
      <c r="B124" s="185" t="s">
        <v>73</v>
      </c>
      <c r="C124" s="186" t="str">
        <f>CONCATENATE(B118," ",C118)</f>
        <v>D96 Přesuny suti a vybouraných hmot</v>
      </c>
      <c r="D124" s="187"/>
      <c r="E124" s="188"/>
      <c r="F124" s="189"/>
      <c r="G124" s="190">
        <f>SUM(G118:G123)</f>
        <v>0</v>
      </c>
      <c r="O124" s="170">
        <v>4</v>
      </c>
      <c r="BA124" s="191">
        <f>SUM(BA118:BA123)</f>
        <v>0</v>
      </c>
      <c r="BB124" s="191">
        <f>SUM(BB118:BB123)</f>
        <v>0</v>
      </c>
      <c r="BC124" s="191">
        <f>SUM(BC118:BC123)</f>
        <v>0</v>
      </c>
      <c r="BD124" s="191">
        <f>SUM(BD118:BD123)</f>
        <v>0</v>
      </c>
      <c r="BE124" s="191">
        <f>SUM(BE118:BE123)</f>
        <v>0</v>
      </c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spans="1:7" ht="12.75">
      <c r="A148" s="192"/>
      <c r="B148" s="192"/>
      <c r="C148" s="192"/>
      <c r="D148" s="192"/>
      <c r="E148" s="192"/>
      <c r="F148" s="192"/>
      <c r="G148" s="192"/>
    </row>
    <row r="149" spans="1:7" ht="12.75">
      <c r="A149" s="192"/>
      <c r="B149" s="192"/>
      <c r="C149" s="192"/>
      <c r="D149" s="192"/>
      <c r="E149" s="192"/>
      <c r="F149" s="192"/>
      <c r="G149" s="192"/>
    </row>
    <row r="150" spans="1:7" ht="12.75">
      <c r="A150" s="192"/>
      <c r="B150" s="192"/>
      <c r="C150" s="192"/>
      <c r="D150" s="192"/>
      <c r="E150" s="192"/>
      <c r="F150" s="192"/>
      <c r="G150" s="192"/>
    </row>
    <row r="151" spans="1:7" ht="12.75">
      <c r="A151" s="192"/>
      <c r="B151" s="192"/>
      <c r="C151" s="192"/>
      <c r="D151" s="192"/>
      <c r="E151" s="192"/>
      <c r="F151" s="192"/>
      <c r="G151" s="192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spans="1:2" ht="12.75">
      <c r="A183" s="193"/>
      <c r="B183" s="193"/>
    </row>
    <row r="184" spans="1:7" ht="12.75">
      <c r="A184" s="192"/>
      <c r="B184" s="192"/>
      <c r="C184" s="195"/>
      <c r="D184" s="195"/>
      <c r="E184" s="196"/>
      <c r="F184" s="195"/>
      <c r="G184" s="197"/>
    </row>
    <row r="185" spans="1:7" ht="12.75">
      <c r="A185" s="198"/>
      <c r="B185" s="198"/>
      <c r="C185" s="192"/>
      <c r="D185" s="192"/>
      <c r="E185" s="199"/>
      <c r="F185" s="192"/>
      <c r="G185" s="192"/>
    </row>
    <row r="186" spans="1:7" ht="12.75">
      <c r="A186" s="192"/>
      <c r="B186" s="192"/>
      <c r="C186" s="192"/>
      <c r="D186" s="192"/>
      <c r="E186" s="199"/>
      <c r="F186" s="192"/>
      <c r="G186" s="192"/>
    </row>
    <row r="187" spans="1:7" ht="12.75">
      <c r="A187" s="192"/>
      <c r="B187" s="192"/>
      <c r="C187" s="192"/>
      <c r="D187" s="192"/>
      <c r="E187" s="199"/>
      <c r="F187" s="192"/>
      <c r="G187" s="192"/>
    </row>
    <row r="188" spans="1:7" ht="12.75">
      <c r="A188" s="192"/>
      <c r="B188" s="192"/>
      <c r="C188" s="192"/>
      <c r="D188" s="192"/>
      <c r="E188" s="199"/>
      <c r="F188" s="192"/>
      <c r="G188" s="192"/>
    </row>
    <row r="189" spans="1:7" ht="12.75">
      <c r="A189" s="192"/>
      <c r="B189" s="192"/>
      <c r="C189" s="192"/>
      <c r="D189" s="192"/>
      <c r="E189" s="199"/>
      <c r="F189" s="192"/>
      <c r="G189" s="192"/>
    </row>
    <row r="190" spans="1:7" ht="12.75">
      <c r="A190" s="192"/>
      <c r="B190" s="192"/>
      <c r="C190" s="192"/>
      <c r="D190" s="192"/>
      <c r="E190" s="199"/>
      <c r="F190" s="192"/>
      <c r="G190" s="192"/>
    </row>
    <row r="191" spans="1:7" ht="12.75">
      <c r="A191" s="192"/>
      <c r="B191" s="192"/>
      <c r="C191" s="192"/>
      <c r="D191" s="192"/>
      <c r="E191" s="199"/>
      <c r="F191" s="192"/>
      <c r="G191" s="192"/>
    </row>
    <row r="192" spans="1:7" ht="12.75">
      <c r="A192" s="192"/>
      <c r="B192" s="192"/>
      <c r="C192" s="192"/>
      <c r="D192" s="192"/>
      <c r="E192" s="199"/>
      <c r="F192" s="192"/>
      <c r="G192" s="192"/>
    </row>
    <row r="193" spans="1:7" ht="12.75">
      <c r="A193" s="192"/>
      <c r="B193" s="192"/>
      <c r="C193" s="192"/>
      <c r="D193" s="192"/>
      <c r="E193" s="199"/>
      <c r="F193" s="192"/>
      <c r="G193" s="192"/>
    </row>
    <row r="194" spans="1:7" ht="12.75">
      <c r="A194" s="192"/>
      <c r="B194" s="192"/>
      <c r="C194" s="192"/>
      <c r="D194" s="192"/>
      <c r="E194" s="199"/>
      <c r="F194" s="192"/>
      <c r="G194" s="192"/>
    </row>
    <row r="195" spans="1:7" ht="12.75">
      <c r="A195" s="192"/>
      <c r="B195" s="192"/>
      <c r="C195" s="192"/>
      <c r="D195" s="192"/>
      <c r="E195" s="199"/>
      <c r="F195" s="192"/>
      <c r="G195" s="192"/>
    </row>
    <row r="196" spans="1:7" ht="12.75">
      <c r="A196" s="192"/>
      <c r="B196" s="192"/>
      <c r="C196" s="192"/>
      <c r="D196" s="192"/>
      <c r="E196" s="199"/>
      <c r="F196" s="192"/>
      <c r="G196" s="192"/>
    </row>
    <row r="197" spans="1:7" ht="12.75">
      <c r="A197" s="192"/>
      <c r="B197" s="192"/>
      <c r="C197" s="192"/>
      <c r="D197" s="192"/>
      <c r="E197" s="199"/>
      <c r="F197" s="192"/>
      <c r="G197" s="192"/>
    </row>
  </sheetData>
  <sheetProtection/>
  <mergeCells count="41">
    <mergeCell ref="C9:D9"/>
    <mergeCell ref="C11:D11"/>
    <mergeCell ref="C12:D12"/>
    <mergeCell ref="C14:D14"/>
    <mergeCell ref="A1:G1"/>
    <mergeCell ref="A3:B3"/>
    <mergeCell ref="A4:B4"/>
    <mergeCell ref="E4:G4"/>
    <mergeCell ref="C23:D23"/>
    <mergeCell ref="C25:D25"/>
    <mergeCell ref="C16:D16"/>
    <mergeCell ref="C17:D17"/>
    <mergeCell ref="C18:D18"/>
    <mergeCell ref="C45:D45"/>
    <mergeCell ref="C29:D29"/>
    <mergeCell ref="C33:D33"/>
    <mergeCell ref="C35:D35"/>
    <mergeCell ref="C36:D36"/>
    <mergeCell ref="C37:D37"/>
    <mergeCell ref="C58:D58"/>
    <mergeCell ref="C61:D61"/>
    <mergeCell ref="C63:D63"/>
    <mergeCell ref="C49:D49"/>
    <mergeCell ref="C51:D51"/>
    <mergeCell ref="C54:D54"/>
    <mergeCell ref="C99:D99"/>
    <mergeCell ref="C101:D101"/>
    <mergeCell ref="C78:D78"/>
    <mergeCell ref="C79:D79"/>
    <mergeCell ref="C81:D81"/>
    <mergeCell ref="C83:D83"/>
    <mergeCell ref="C84:D84"/>
    <mergeCell ref="C90:D90"/>
    <mergeCell ref="C92:D92"/>
    <mergeCell ref="C94:D94"/>
    <mergeCell ref="C97:D97"/>
    <mergeCell ref="C113:D113"/>
    <mergeCell ref="C114:D114"/>
    <mergeCell ref="C107:D107"/>
    <mergeCell ref="C108:D108"/>
    <mergeCell ref="C109:D10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Pípalová</dc:creator>
  <cp:keywords/>
  <dc:description/>
  <cp:lastModifiedBy>Uzivatel</cp:lastModifiedBy>
  <dcterms:created xsi:type="dcterms:W3CDTF">2014-02-05T15:50:59Z</dcterms:created>
  <dcterms:modified xsi:type="dcterms:W3CDTF">2014-02-19T10:02:50Z</dcterms:modified>
  <cp:category/>
  <cp:version/>
  <cp:contentType/>
  <cp:contentStatus/>
</cp:coreProperties>
</file>